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FCA\PRODUITS\2306-Enquete_aupres_de_consommateurs_wallons\CVS BNB pour WEB\Publication web IWEPS\Consommateurs 1702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 concurrentCalc="0"/>
</workbook>
</file>

<file path=xl/calcChain.xml><?xml version="1.0" encoding="utf-8"?>
<calcChain xmlns="http://schemas.openxmlformats.org/spreadsheetml/2006/main">
  <c r="B2" i="6" l="1"/>
  <c r="C2" i="6"/>
  <c r="D2" i="6"/>
  <c r="E2" i="6"/>
  <c r="F2" i="6"/>
  <c r="G2" i="6"/>
  <c r="H2" i="6"/>
  <c r="I2" i="6"/>
  <c r="J2" i="6"/>
  <c r="K2" i="6"/>
  <c r="L2" i="6"/>
  <c r="M2" i="6"/>
  <c r="N2" i="6"/>
  <c r="N32" i="6"/>
  <c r="N62" i="6"/>
  <c r="N92" i="6"/>
  <c r="N122" i="6"/>
  <c r="M32" i="6"/>
  <c r="M62" i="6"/>
  <c r="M92" i="6"/>
  <c r="M122" i="6"/>
  <c r="L32" i="6"/>
  <c r="L62" i="6"/>
  <c r="L92" i="6"/>
  <c r="L122" i="6"/>
  <c r="K32" i="6"/>
  <c r="K62" i="6"/>
  <c r="K92" i="6"/>
  <c r="K122" i="6"/>
  <c r="J32" i="6"/>
  <c r="J62" i="6"/>
  <c r="J92" i="6"/>
  <c r="J122" i="6"/>
  <c r="I32" i="6"/>
  <c r="I62" i="6"/>
  <c r="I92" i="6"/>
  <c r="I122" i="6"/>
  <c r="H32" i="6"/>
  <c r="H62" i="6"/>
  <c r="H92" i="6"/>
  <c r="H122" i="6"/>
  <c r="G32" i="6"/>
  <c r="G62" i="6"/>
  <c r="G92" i="6"/>
  <c r="G122" i="6"/>
  <c r="F32" i="6"/>
  <c r="F62" i="6"/>
  <c r="F92" i="6"/>
  <c r="F122" i="6"/>
  <c r="E32" i="6"/>
  <c r="E62" i="6"/>
  <c r="E92" i="6"/>
  <c r="E122" i="6"/>
  <c r="D32" i="6"/>
  <c r="D62" i="6"/>
  <c r="D92" i="6"/>
  <c r="D122" i="6"/>
  <c r="C32" i="6"/>
  <c r="C62" i="6"/>
  <c r="C92" i="6"/>
  <c r="C122" i="6"/>
  <c r="B32" i="6"/>
  <c r="B62" i="6"/>
  <c r="B92" i="6"/>
  <c r="B122" i="6"/>
  <c r="A62" i="6"/>
  <c r="A92" i="6"/>
  <c r="A122" i="6"/>
  <c r="A32" i="6"/>
  <c r="C33" i="6"/>
  <c r="D33" i="6"/>
  <c r="E33" i="6"/>
  <c r="F33" i="6"/>
  <c r="G33" i="6"/>
  <c r="H33" i="6"/>
  <c r="I33" i="6"/>
  <c r="J33" i="6"/>
  <c r="K33" i="6"/>
  <c r="L33" i="6"/>
  <c r="M33" i="6"/>
  <c r="N33" i="6"/>
  <c r="C63" i="6"/>
  <c r="D63" i="6"/>
  <c r="E63" i="6"/>
  <c r="F63" i="6"/>
  <c r="G63" i="6"/>
  <c r="H63" i="6"/>
  <c r="I63" i="6"/>
  <c r="J63" i="6"/>
  <c r="K63" i="6"/>
  <c r="L63" i="6"/>
  <c r="M63" i="6"/>
  <c r="N63" i="6"/>
  <c r="C93" i="6"/>
  <c r="D93" i="6"/>
  <c r="E93" i="6"/>
  <c r="F93" i="6"/>
  <c r="G93" i="6"/>
  <c r="H93" i="6"/>
  <c r="I93" i="6"/>
  <c r="J93" i="6"/>
  <c r="K93" i="6"/>
  <c r="L93" i="6"/>
  <c r="M93" i="6"/>
  <c r="N93" i="6"/>
  <c r="C123" i="6"/>
  <c r="D123" i="6"/>
  <c r="E123" i="6"/>
  <c r="F123" i="6"/>
  <c r="G123" i="6"/>
  <c r="H123" i="6"/>
  <c r="I123" i="6"/>
  <c r="J123" i="6"/>
  <c r="K123" i="6"/>
  <c r="L123" i="6"/>
  <c r="M123" i="6"/>
  <c r="N123" i="6"/>
  <c r="B123" i="6"/>
  <c r="B93" i="6"/>
  <c r="B63" i="6"/>
  <c r="B33" i="6"/>
  <c r="C3" i="6"/>
  <c r="D3" i="6"/>
  <c r="E3" i="6"/>
  <c r="F3" i="6"/>
  <c r="G3" i="6"/>
  <c r="H3" i="6"/>
  <c r="I3" i="6"/>
  <c r="J3" i="6"/>
  <c r="K3" i="6"/>
  <c r="L3" i="6"/>
  <c r="M3" i="6"/>
  <c r="N3" i="6"/>
  <c r="B3" i="6"/>
</calcChain>
</file>

<file path=xl/sharedStrings.xml><?xml version="1.0" encoding="utf-8"?>
<sst xmlns="http://schemas.openxmlformats.org/spreadsheetml/2006/main" count="41" uniqueCount="31">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</sst>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yyyy&quot; &quot;mm"/>
    <numFmt numFmtId="173" formatCode="d/mm/yyyy&quot; &quot;h&quot;:&quot;mm"/>
  </numFmts>
  <fonts count="18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73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  <xf numFmtId="172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14" fontId="11" fillId="2" borderId="0" xfId="0" applyNumberFormat="1" applyFont="1" applyFill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38103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tabel_consumer!$F$7:$F$186</c:f>
              <c:numCache>
                <c:formatCode>0</c:formatCode>
                <c:ptCount val="180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76369184"/>
        <c:axId val="-1276364832"/>
      </c:lineChart>
      <c:dateAx>
        <c:axId val="-1276369184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2763648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27636483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2763691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tabel_consumer!$B$7:$B$186</c:f>
              <c:numCache>
                <c:formatCode>0</c:formatCode>
                <c:ptCount val="180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63831584"/>
        <c:axId val="-1263836480"/>
      </c:lineChart>
      <c:dateAx>
        <c:axId val="-1263831584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26383648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26383648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2638315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tabel_consumer!$C$7:$C$186</c:f>
              <c:numCache>
                <c:formatCode>0</c:formatCode>
                <c:ptCount val="180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76367008"/>
        <c:axId val="-1276361024"/>
      </c:lineChart>
      <c:dateAx>
        <c:axId val="-1276367008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27636102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276361024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27636700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tabel_consumer!$D$7:$D$186</c:f>
              <c:numCache>
                <c:formatCode>0</c:formatCode>
                <c:ptCount val="18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36126800"/>
        <c:axId val="-1736122992"/>
      </c:lineChart>
      <c:dateAx>
        <c:axId val="-1736126800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73612299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73612299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7361268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bg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tabel_consumer!$E$7:$E$186</c:f>
              <c:numCache>
                <c:formatCode>0</c:formatCode>
                <c:ptCount val="180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80063888"/>
        <c:axId val="-1276366464"/>
      </c:lineChart>
      <c:dateAx>
        <c:axId val="-1880063888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2763664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27636646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88006388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66674</xdr:rowOff>
    </xdr:from>
    <xdr:to>
      <xdr:col>14</xdr:col>
      <xdr:colOff>23811</xdr:colOff>
      <xdr:row>26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14</xdr:col>
      <xdr:colOff>7142</xdr:colOff>
      <xdr:row>56</xdr:row>
      <xdr:rowOff>76201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64</xdr:row>
      <xdr:rowOff>0</xdr:rowOff>
    </xdr:from>
    <xdr:to>
      <xdr:col>14</xdr:col>
      <xdr:colOff>7142</xdr:colOff>
      <xdr:row>86</xdr:row>
      <xdr:rowOff>76201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94</xdr:row>
      <xdr:rowOff>0</xdr:rowOff>
    </xdr:from>
    <xdr:to>
      <xdr:col>14</xdr:col>
      <xdr:colOff>7142</xdr:colOff>
      <xdr:row>116</xdr:row>
      <xdr:rowOff>76201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124</xdr:row>
      <xdr:rowOff>0</xdr:rowOff>
    </xdr:from>
    <xdr:to>
      <xdr:col>14</xdr:col>
      <xdr:colOff>7142</xdr:colOff>
      <xdr:row>146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 catégories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EC008C"/>
      </a:accent1>
      <a:accent2>
        <a:srgbClr val="00A47E"/>
      </a:accent2>
      <a:accent3>
        <a:srgbClr val="F6861F"/>
      </a:accent3>
      <a:accent4>
        <a:srgbClr val="556292"/>
      </a:accent4>
      <a:accent5>
        <a:srgbClr val="887E6F"/>
      </a:accent5>
      <a:accent6>
        <a:srgbClr val="75A4C7"/>
      </a:accent6>
      <a:hlink>
        <a:srgbClr val="E52321"/>
      </a:hlink>
      <a:folHlink>
        <a:srgbClr val="ED165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91"/>
  <sheetViews>
    <sheetView workbookViewId="0">
      <pane xSplit="1" ySplit="6" topLeftCell="B172" activePane="bottomRight" state="frozen"/>
      <selection activeCell="D179" sqref="D179"/>
      <selection pane="topRight" activeCell="D179" sqref="D179"/>
      <selection pane="bottomLeft" activeCell="D179" sqref="D179"/>
      <selection pane="bottomRight" activeCell="A187" sqref="A187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7" max="7" width="9.140625" customWidth="1"/>
  </cols>
  <sheetData>
    <row r="1" spans="1:6" hidden="1" x14ac:dyDescent="0.2"/>
    <row r="2" spans="1:6" ht="15" x14ac:dyDescent="0.25">
      <c r="A2" s="1" t="s">
        <v>0</v>
      </c>
      <c r="B2" s="2"/>
      <c r="C2" s="3"/>
      <c r="D2" s="4"/>
      <c r="E2" s="4"/>
      <c r="F2" s="4"/>
    </row>
    <row r="3" spans="1:6" hidden="1" x14ac:dyDescent="0.2">
      <c r="A3" s="5"/>
      <c r="C3" s="4"/>
      <c r="D3" s="4"/>
      <c r="E3" s="4"/>
      <c r="F3" s="4"/>
    </row>
    <row r="4" spans="1:6" hidden="1" x14ac:dyDescent="0.2">
      <c r="C4" s="4"/>
      <c r="E4" s="4"/>
      <c r="F4" s="4"/>
    </row>
    <row r="5" spans="1:6" hidden="1" x14ac:dyDescent="0.2">
      <c r="A5" s="6"/>
      <c r="C5" s="4"/>
      <c r="E5" s="4"/>
      <c r="F5" s="4"/>
    </row>
    <row r="6" spans="1:6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</row>
    <row r="7" spans="1:6" x14ac:dyDescent="0.2">
      <c r="A7" s="38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</row>
    <row r="8" spans="1:6" x14ac:dyDescent="0.2">
      <c r="A8" s="38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</row>
    <row r="9" spans="1:6" x14ac:dyDescent="0.2">
      <c r="A9" s="38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</row>
    <row r="10" spans="1:6" x14ac:dyDescent="0.2">
      <c r="A10" s="38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</row>
    <row r="11" spans="1:6" x14ac:dyDescent="0.2">
      <c r="A11" s="38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</row>
    <row r="12" spans="1:6" x14ac:dyDescent="0.2">
      <c r="A12" s="38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</row>
    <row r="13" spans="1:6" x14ac:dyDescent="0.2">
      <c r="A13" s="38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</row>
    <row r="14" spans="1:6" x14ac:dyDescent="0.2">
      <c r="A14" s="38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</row>
    <row r="15" spans="1:6" x14ac:dyDescent="0.2">
      <c r="A15" s="38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</row>
    <row r="16" spans="1:6" x14ac:dyDescent="0.2">
      <c r="A16" s="38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</row>
    <row r="17" spans="1:6" x14ac:dyDescent="0.2">
      <c r="A17" s="38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</row>
    <row r="18" spans="1:6" x14ac:dyDescent="0.2">
      <c r="A18" s="38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</row>
    <row r="19" spans="1:6" x14ac:dyDescent="0.2">
      <c r="A19" s="38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</row>
    <row r="20" spans="1:6" x14ac:dyDescent="0.2">
      <c r="A20" s="38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</row>
    <row r="21" spans="1:6" x14ac:dyDescent="0.2">
      <c r="A21" s="38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</row>
    <row r="22" spans="1:6" x14ac:dyDescent="0.2">
      <c r="A22" s="38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</row>
    <row r="23" spans="1:6" x14ac:dyDescent="0.2">
      <c r="A23" s="38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</row>
    <row r="24" spans="1:6" x14ac:dyDescent="0.2">
      <c r="A24" s="38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</row>
    <row r="25" spans="1:6" x14ac:dyDescent="0.2">
      <c r="A25" s="38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</row>
    <row r="26" spans="1:6" x14ac:dyDescent="0.2">
      <c r="A26" s="38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</row>
    <row r="27" spans="1:6" x14ac:dyDescent="0.2">
      <c r="A27" s="38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</row>
    <row r="28" spans="1:6" x14ac:dyDescent="0.2">
      <c r="A28" s="38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</row>
    <row r="29" spans="1:6" x14ac:dyDescent="0.2">
      <c r="A29" s="38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</row>
    <row r="30" spans="1:6" x14ac:dyDescent="0.2">
      <c r="A30" s="38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</row>
    <row r="31" spans="1:6" x14ac:dyDescent="0.2">
      <c r="A31" s="38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</row>
    <row r="32" spans="1:6" x14ac:dyDescent="0.2">
      <c r="A32" s="38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</row>
    <row r="33" spans="1:6" x14ac:dyDescent="0.2">
      <c r="A33" s="38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</row>
    <row r="34" spans="1:6" x14ac:dyDescent="0.2">
      <c r="A34" s="38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</row>
    <row r="35" spans="1:6" x14ac:dyDescent="0.2">
      <c r="A35" s="38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</row>
    <row r="36" spans="1:6" x14ac:dyDescent="0.2">
      <c r="A36" s="38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</row>
    <row r="37" spans="1:6" x14ac:dyDescent="0.2">
      <c r="A37" s="38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</row>
    <row r="38" spans="1:6" x14ac:dyDescent="0.2">
      <c r="A38" s="38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</row>
    <row r="39" spans="1:6" x14ac:dyDescent="0.2">
      <c r="A39" s="38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</row>
    <row r="40" spans="1:6" x14ac:dyDescent="0.2">
      <c r="A40" s="38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</row>
    <row r="41" spans="1:6" x14ac:dyDescent="0.2">
      <c r="A41" s="38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</row>
    <row r="42" spans="1:6" x14ac:dyDescent="0.2">
      <c r="A42" s="38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</row>
    <row r="43" spans="1:6" x14ac:dyDescent="0.2">
      <c r="A43" s="38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</row>
    <row r="44" spans="1:6" x14ac:dyDescent="0.2">
      <c r="A44" s="38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</row>
    <row r="45" spans="1:6" x14ac:dyDescent="0.2">
      <c r="A45" s="38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</row>
    <row r="46" spans="1:6" x14ac:dyDescent="0.2">
      <c r="A46" s="38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</row>
    <row r="47" spans="1:6" x14ac:dyDescent="0.2">
      <c r="A47" s="38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</row>
    <row r="48" spans="1:6" x14ac:dyDescent="0.2">
      <c r="A48" s="38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</row>
    <row r="49" spans="1:6" x14ac:dyDescent="0.2">
      <c r="A49" s="38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</row>
    <row r="50" spans="1:6" x14ac:dyDescent="0.2">
      <c r="A50" s="38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</row>
    <row r="51" spans="1:6" x14ac:dyDescent="0.2">
      <c r="A51" s="38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</row>
    <row r="52" spans="1:6" x14ac:dyDescent="0.2">
      <c r="A52" s="38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</row>
    <row r="53" spans="1:6" x14ac:dyDescent="0.2">
      <c r="A53" s="38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</row>
    <row r="54" spans="1:6" x14ac:dyDescent="0.2">
      <c r="A54" s="38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</row>
    <row r="55" spans="1:6" x14ac:dyDescent="0.2">
      <c r="A55" s="38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</row>
    <row r="56" spans="1:6" x14ac:dyDescent="0.2">
      <c r="A56" s="38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</row>
    <row r="57" spans="1:6" x14ac:dyDescent="0.2">
      <c r="A57" s="38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</row>
    <row r="58" spans="1:6" x14ac:dyDescent="0.2">
      <c r="A58" s="38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</row>
    <row r="59" spans="1:6" x14ac:dyDescent="0.2">
      <c r="A59" s="38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</row>
    <row r="60" spans="1:6" x14ac:dyDescent="0.2">
      <c r="A60" s="38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</row>
    <row r="61" spans="1:6" x14ac:dyDescent="0.2">
      <c r="A61" s="38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</row>
    <row r="62" spans="1:6" x14ac:dyDescent="0.2">
      <c r="A62" s="38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</row>
    <row r="63" spans="1:6" x14ac:dyDescent="0.2">
      <c r="A63" s="38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</row>
    <row r="64" spans="1:6" x14ac:dyDescent="0.2">
      <c r="A64" s="38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</row>
    <row r="65" spans="1:6" x14ac:dyDescent="0.2">
      <c r="A65" s="38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</row>
    <row r="66" spans="1:6" x14ac:dyDescent="0.2">
      <c r="A66" s="38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</row>
    <row r="67" spans="1:6" x14ac:dyDescent="0.2">
      <c r="A67" s="38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</row>
    <row r="68" spans="1:6" x14ac:dyDescent="0.2">
      <c r="A68" s="38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</row>
    <row r="69" spans="1:6" x14ac:dyDescent="0.2">
      <c r="A69" s="38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</row>
    <row r="70" spans="1:6" x14ac:dyDescent="0.2">
      <c r="A70" s="38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</row>
    <row r="71" spans="1:6" x14ac:dyDescent="0.2">
      <c r="A71" s="38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</row>
    <row r="72" spans="1:6" x14ac:dyDescent="0.2">
      <c r="A72" s="38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</row>
    <row r="73" spans="1:6" x14ac:dyDescent="0.2">
      <c r="A73" s="38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</row>
    <row r="74" spans="1:6" x14ac:dyDescent="0.2">
      <c r="A74" s="38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</row>
    <row r="75" spans="1:6" x14ac:dyDescent="0.2">
      <c r="A75" s="38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</row>
    <row r="76" spans="1:6" x14ac:dyDescent="0.2">
      <c r="A76" s="38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</row>
    <row r="77" spans="1:6" x14ac:dyDescent="0.2">
      <c r="A77" s="38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</row>
    <row r="78" spans="1:6" x14ac:dyDescent="0.2">
      <c r="A78" s="38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</row>
    <row r="79" spans="1:6" x14ac:dyDescent="0.2">
      <c r="A79" s="38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</row>
    <row r="80" spans="1:6" x14ac:dyDescent="0.2">
      <c r="A80" s="38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</row>
    <row r="81" spans="1:6" x14ac:dyDescent="0.2">
      <c r="A81" s="38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</row>
    <row r="82" spans="1:6" x14ac:dyDescent="0.2">
      <c r="A82" s="38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</row>
    <row r="83" spans="1:6" x14ac:dyDescent="0.2">
      <c r="A83" s="38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</row>
    <row r="84" spans="1:6" x14ac:dyDescent="0.2">
      <c r="A84" s="38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</row>
    <row r="85" spans="1:6" x14ac:dyDescent="0.2">
      <c r="A85" s="38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</row>
    <row r="86" spans="1:6" x14ac:dyDescent="0.2">
      <c r="A86" s="38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</row>
    <row r="87" spans="1:6" x14ac:dyDescent="0.2">
      <c r="A87" s="38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</row>
    <row r="88" spans="1:6" x14ac:dyDescent="0.2">
      <c r="A88" s="38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</row>
    <row r="89" spans="1:6" x14ac:dyDescent="0.2">
      <c r="A89" s="38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</row>
    <row r="90" spans="1:6" x14ac:dyDescent="0.2">
      <c r="A90" s="38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</row>
    <row r="91" spans="1:6" x14ac:dyDescent="0.2">
      <c r="A91" s="38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</row>
    <row r="92" spans="1:6" x14ac:dyDescent="0.2">
      <c r="A92" s="38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</row>
    <row r="93" spans="1:6" x14ac:dyDescent="0.2">
      <c r="A93" s="38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</row>
    <row r="94" spans="1:6" x14ac:dyDescent="0.2">
      <c r="A94" s="38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</row>
    <row r="95" spans="1:6" x14ac:dyDescent="0.2">
      <c r="A95" s="38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</row>
    <row r="96" spans="1:6" x14ac:dyDescent="0.2">
      <c r="A96" s="38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</row>
    <row r="97" spans="1:6" x14ac:dyDescent="0.2">
      <c r="A97" s="38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</row>
    <row r="98" spans="1:6" x14ac:dyDescent="0.2">
      <c r="A98" s="38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</row>
    <row r="99" spans="1:6" x14ac:dyDescent="0.2">
      <c r="A99" s="38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</row>
    <row r="100" spans="1:6" x14ac:dyDescent="0.2">
      <c r="A100" s="38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</row>
    <row r="101" spans="1:6" x14ac:dyDescent="0.2">
      <c r="A101" s="38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</row>
    <row r="102" spans="1:6" x14ac:dyDescent="0.2">
      <c r="A102" s="38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</row>
    <row r="103" spans="1:6" x14ac:dyDescent="0.2">
      <c r="A103" s="38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</row>
    <row r="104" spans="1:6" x14ac:dyDescent="0.2">
      <c r="A104" s="38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</row>
    <row r="105" spans="1:6" x14ac:dyDescent="0.2">
      <c r="A105" s="38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</row>
    <row r="106" spans="1:6" x14ac:dyDescent="0.2">
      <c r="A106" s="38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</row>
    <row r="107" spans="1:6" x14ac:dyDescent="0.2">
      <c r="A107" s="38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</row>
    <row r="108" spans="1:6" x14ac:dyDescent="0.2">
      <c r="A108" s="38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</row>
    <row r="109" spans="1:6" x14ac:dyDescent="0.2">
      <c r="A109" s="38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</row>
    <row r="110" spans="1:6" x14ac:dyDescent="0.2">
      <c r="A110" s="38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</row>
    <row r="111" spans="1:6" x14ac:dyDescent="0.2">
      <c r="A111" s="38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</row>
    <row r="112" spans="1:6" x14ac:dyDescent="0.2">
      <c r="A112" s="38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</row>
    <row r="113" spans="1:6" x14ac:dyDescent="0.2">
      <c r="A113" s="38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</row>
    <row r="114" spans="1:6" x14ac:dyDescent="0.2">
      <c r="A114" s="38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</row>
    <row r="115" spans="1:6" x14ac:dyDescent="0.2">
      <c r="A115" s="38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</row>
    <row r="116" spans="1:6" s="30" customFormat="1" x14ac:dyDescent="0.2">
      <c r="A116" s="38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</row>
    <row r="117" spans="1:6" s="30" customFormat="1" x14ac:dyDescent="0.2">
      <c r="A117" s="38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</row>
    <row r="118" spans="1:6" s="30" customFormat="1" x14ac:dyDescent="0.2">
      <c r="A118" s="38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</row>
    <row r="119" spans="1:6" s="30" customFormat="1" x14ac:dyDescent="0.2">
      <c r="A119" s="38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</row>
    <row r="120" spans="1:6" s="30" customFormat="1" x14ac:dyDescent="0.2">
      <c r="A120" s="38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</row>
    <row r="121" spans="1:6" s="30" customFormat="1" x14ac:dyDescent="0.2">
      <c r="A121" s="38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</row>
    <row r="122" spans="1:6" s="30" customFormat="1" x14ac:dyDescent="0.2">
      <c r="A122" s="38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</row>
    <row r="123" spans="1:6" s="30" customFormat="1" x14ac:dyDescent="0.2">
      <c r="A123" s="38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</row>
    <row r="124" spans="1:6" s="30" customFormat="1" x14ac:dyDescent="0.2">
      <c r="A124" s="38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</row>
    <row r="125" spans="1:6" s="30" customFormat="1" x14ac:dyDescent="0.2">
      <c r="A125" s="38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</row>
    <row r="126" spans="1:6" s="30" customFormat="1" x14ac:dyDescent="0.2">
      <c r="A126" s="38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</row>
    <row r="127" spans="1:6" x14ac:dyDescent="0.2">
      <c r="A127" s="38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</row>
    <row r="128" spans="1:6" x14ac:dyDescent="0.2">
      <c r="A128" s="38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</row>
    <row r="129" spans="1:6" x14ac:dyDescent="0.2">
      <c r="A129" s="38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</row>
    <row r="130" spans="1:6" x14ac:dyDescent="0.2">
      <c r="A130" s="38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</row>
    <row r="131" spans="1:6" x14ac:dyDescent="0.2">
      <c r="A131" s="38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</row>
    <row r="132" spans="1:6" x14ac:dyDescent="0.2">
      <c r="A132" s="38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</row>
    <row r="133" spans="1:6" x14ac:dyDescent="0.2">
      <c r="A133" s="38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</row>
    <row r="134" spans="1:6" x14ac:dyDescent="0.2">
      <c r="A134" s="38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</row>
    <row r="135" spans="1:6" x14ac:dyDescent="0.2">
      <c r="A135" s="38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</row>
    <row r="136" spans="1:6" x14ac:dyDescent="0.2">
      <c r="A136" s="38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</row>
    <row r="137" spans="1:6" x14ac:dyDescent="0.2">
      <c r="A137" s="38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</row>
    <row r="138" spans="1:6" x14ac:dyDescent="0.2">
      <c r="A138" s="38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</row>
    <row r="139" spans="1:6" x14ac:dyDescent="0.2">
      <c r="A139" s="38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</row>
    <row r="140" spans="1:6" x14ac:dyDescent="0.2">
      <c r="A140" s="38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</row>
    <row r="141" spans="1:6" x14ac:dyDescent="0.2">
      <c r="A141" s="38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</row>
    <row r="142" spans="1:6" x14ac:dyDescent="0.2">
      <c r="A142" s="38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</row>
    <row r="143" spans="1:6" x14ac:dyDescent="0.2">
      <c r="A143" s="38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</row>
    <row r="144" spans="1:6" x14ac:dyDescent="0.2">
      <c r="A144" s="38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</row>
    <row r="145" spans="1:6" x14ac:dyDescent="0.2">
      <c r="A145" s="38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</row>
    <row r="146" spans="1:6" x14ac:dyDescent="0.2">
      <c r="A146" s="38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</row>
    <row r="147" spans="1:6" x14ac:dyDescent="0.2">
      <c r="A147" s="38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</row>
    <row r="148" spans="1:6" x14ac:dyDescent="0.2">
      <c r="A148" s="38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</row>
    <row r="149" spans="1:6" x14ac:dyDescent="0.2">
      <c r="A149" s="38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</row>
    <row r="150" spans="1:6" x14ac:dyDescent="0.2">
      <c r="A150" s="38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</row>
    <row r="151" spans="1:6" x14ac:dyDescent="0.2">
      <c r="A151" s="38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</row>
    <row r="152" spans="1:6" x14ac:dyDescent="0.2">
      <c r="A152" s="38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</row>
    <row r="153" spans="1:6" x14ac:dyDescent="0.2">
      <c r="A153" s="38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</row>
    <row r="154" spans="1:6" x14ac:dyDescent="0.2">
      <c r="A154" s="38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</row>
    <row r="155" spans="1:6" x14ac:dyDescent="0.2">
      <c r="A155" s="38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</row>
    <row r="156" spans="1:6" x14ac:dyDescent="0.2">
      <c r="A156" s="38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</row>
    <row r="157" spans="1:6" x14ac:dyDescent="0.2">
      <c r="A157" s="38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</row>
    <row r="158" spans="1:6" x14ac:dyDescent="0.2">
      <c r="A158" s="38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</row>
    <row r="159" spans="1:6" x14ac:dyDescent="0.2">
      <c r="A159" s="38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</row>
    <row r="160" spans="1:6" x14ac:dyDescent="0.2">
      <c r="A160" s="38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</row>
    <row r="161" spans="1:6" x14ac:dyDescent="0.2">
      <c r="A161" s="38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</row>
    <row r="162" spans="1:6" x14ac:dyDescent="0.2">
      <c r="A162" s="38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</row>
    <row r="163" spans="1:6" x14ac:dyDescent="0.2">
      <c r="A163" s="38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</row>
    <row r="164" spans="1:6" x14ac:dyDescent="0.2">
      <c r="A164" s="38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</row>
    <row r="165" spans="1:6" x14ac:dyDescent="0.2">
      <c r="A165" s="38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</row>
    <row r="166" spans="1:6" x14ac:dyDescent="0.2">
      <c r="A166" s="38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</row>
    <row r="167" spans="1:6" x14ac:dyDescent="0.2">
      <c r="A167" s="38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</row>
    <row r="168" spans="1:6" x14ac:dyDescent="0.2">
      <c r="A168" s="38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</row>
    <row r="169" spans="1:6" x14ac:dyDescent="0.2">
      <c r="A169" s="38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</row>
    <row r="170" spans="1:6" x14ac:dyDescent="0.2">
      <c r="A170" s="38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</row>
    <row r="171" spans="1:6" x14ac:dyDescent="0.2">
      <c r="A171" s="38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</row>
    <row r="172" spans="1:6" x14ac:dyDescent="0.2">
      <c r="A172" s="38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</row>
    <row r="173" spans="1:6" x14ac:dyDescent="0.2">
      <c r="A173" s="38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</row>
    <row r="174" spans="1:6" x14ac:dyDescent="0.2">
      <c r="A174" s="38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</row>
    <row r="175" spans="1:6" x14ac:dyDescent="0.2">
      <c r="A175" s="38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</row>
    <row r="176" spans="1:6" x14ac:dyDescent="0.2">
      <c r="A176" s="38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</row>
    <row r="177" spans="1:6" x14ac:dyDescent="0.2">
      <c r="A177" s="38">
        <v>42814</v>
      </c>
      <c r="B177" s="11"/>
      <c r="C177" s="11"/>
      <c r="D177" s="11"/>
      <c r="E177" s="11"/>
      <c r="F177" s="11"/>
    </row>
    <row r="178" spans="1:6" x14ac:dyDescent="0.2">
      <c r="A178" s="38">
        <v>42845</v>
      </c>
      <c r="B178" s="11"/>
      <c r="C178" s="11"/>
      <c r="D178" s="11"/>
      <c r="E178" s="11"/>
      <c r="F178" s="11"/>
    </row>
    <row r="179" spans="1:6" x14ac:dyDescent="0.2">
      <c r="A179" s="38">
        <v>42875</v>
      </c>
      <c r="B179" s="11"/>
      <c r="C179" s="11"/>
      <c r="D179" s="11"/>
      <c r="E179" s="11"/>
      <c r="F179" s="11"/>
    </row>
    <row r="180" spans="1:6" x14ac:dyDescent="0.2">
      <c r="A180" s="38">
        <v>42906</v>
      </c>
      <c r="B180" s="11"/>
      <c r="C180" s="11"/>
      <c r="D180" s="11"/>
      <c r="E180" s="11"/>
      <c r="F180" s="11"/>
    </row>
    <row r="181" spans="1:6" x14ac:dyDescent="0.2">
      <c r="A181" s="38">
        <v>42936</v>
      </c>
      <c r="B181" s="11"/>
      <c r="C181" s="11"/>
      <c r="D181" s="11"/>
      <c r="E181" s="11"/>
      <c r="F181" s="11"/>
    </row>
    <row r="182" spans="1:6" x14ac:dyDescent="0.2">
      <c r="A182" s="38">
        <v>42967</v>
      </c>
      <c r="B182" s="11"/>
      <c r="C182" s="11"/>
      <c r="D182" s="11"/>
      <c r="E182" s="11"/>
      <c r="F182" s="11"/>
    </row>
    <row r="183" spans="1:6" x14ac:dyDescent="0.2">
      <c r="A183" s="38">
        <v>42998</v>
      </c>
      <c r="B183" s="11"/>
      <c r="C183" s="11"/>
      <c r="D183" s="11"/>
      <c r="E183" s="11"/>
      <c r="F183" s="11"/>
    </row>
    <row r="184" spans="1:6" x14ac:dyDescent="0.2">
      <c r="A184" s="38">
        <v>43028</v>
      </c>
      <c r="B184" s="11"/>
      <c r="C184" s="11"/>
      <c r="D184" s="11"/>
      <c r="E184" s="11"/>
      <c r="F184" s="11"/>
    </row>
    <row r="185" spans="1:6" x14ac:dyDescent="0.2">
      <c r="A185" s="38">
        <v>43059</v>
      </c>
      <c r="B185" s="11"/>
      <c r="C185" s="11"/>
      <c r="D185" s="11"/>
      <c r="E185" s="11"/>
      <c r="F185" s="11"/>
    </row>
    <row r="186" spans="1:6" x14ac:dyDescent="0.2">
      <c r="A186" s="38">
        <v>43089</v>
      </c>
      <c r="B186" s="11"/>
      <c r="C186" s="11"/>
      <c r="D186" s="11"/>
      <c r="E186" s="11"/>
      <c r="F186" s="11"/>
    </row>
    <row r="188" spans="1:6" ht="24" customHeight="1" x14ac:dyDescent="0.2">
      <c r="A188" s="36" t="s">
        <v>7</v>
      </c>
      <c r="B188" s="36"/>
      <c r="C188" s="36"/>
      <c r="D188" s="36"/>
      <c r="E188" s="36"/>
      <c r="F188" s="36"/>
    </row>
    <row r="189" spans="1:6" x14ac:dyDescent="0.2">
      <c r="A189" s="12"/>
    </row>
    <row r="190" spans="1:6" x14ac:dyDescent="0.2">
      <c r="A190" s="13" t="s">
        <v>8</v>
      </c>
    </row>
    <row r="191" spans="1:6" x14ac:dyDescent="0.2">
      <c r="A191" s="14" t="s">
        <v>9</v>
      </c>
    </row>
  </sheetData>
  <mergeCells count="1">
    <mergeCell ref="A188:F188"/>
  </mergeCells>
  <hyperlinks>
    <hyperlink ref="A191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91"/>
  <sheetViews>
    <sheetView topLeftCell="A3" zoomScaleNormal="100" workbookViewId="0">
      <pane xSplit="1" ySplit="4" topLeftCell="B172" activePane="bottomRight" state="frozen"/>
      <selection activeCell="A3" sqref="A3"/>
      <selection pane="topRight" activeCell="B3" sqref="B3"/>
      <selection pane="bottomLeft" activeCell="A7" sqref="A7"/>
      <selection pane="bottomRight" activeCell="G184" sqref="G184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37" t="s">
        <v>12</v>
      </c>
      <c r="D5" s="37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8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8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8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8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8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8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8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8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8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8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8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8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8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8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8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8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8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8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8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8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8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8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8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8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8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8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8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8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8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8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8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8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8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8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8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8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8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8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8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8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8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8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8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8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8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8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8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8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8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8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8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8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8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8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8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8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8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8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8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8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8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8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8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8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8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8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8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8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8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8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8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8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8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8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8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8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8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8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8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8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8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8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8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8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8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8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8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8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8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8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8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8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8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8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8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8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8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8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8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8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8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8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8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8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8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8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8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8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8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8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8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8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8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8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8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8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8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8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8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8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8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8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8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8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8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8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8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8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8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8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8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8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8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8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8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8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8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8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8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8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8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8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8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8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8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8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8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8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8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8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8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8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8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8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8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8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8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8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8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8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8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8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8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8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8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8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8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8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8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8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8">
        <v>42814</v>
      </c>
      <c r="B177" s="31"/>
      <c r="C177" s="31"/>
      <c r="D177" s="31"/>
      <c r="E177" s="32"/>
      <c r="F177" s="31"/>
      <c r="G177" s="31"/>
      <c r="H177" s="31"/>
      <c r="I177" s="31"/>
    </row>
    <row r="178" spans="1:9" x14ac:dyDescent="0.2">
      <c r="A178" s="38">
        <v>42845</v>
      </c>
      <c r="B178" s="31"/>
      <c r="C178" s="31"/>
      <c r="D178" s="31"/>
      <c r="E178" s="32"/>
      <c r="F178" s="31"/>
      <c r="G178" s="31"/>
      <c r="H178" s="31"/>
      <c r="I178" s="31"/>
    </row>
    <row r="179" spans="1:9" x14ac:dyDescent="0.2">
      <c r="A179" s="38">
        <v>42875</v>
      </c>
      <c r="B179" s="31"/>
      <c r="C179" s="31"/>
      <c r="D179" s="31"/>
      <c r="E179" s="32"/>
      <c r="F179" s="31"/>
      <c r="G179" s="31"/>
      <c r="H179" s="31"/>
      <c r="I179" s="31"/>
    </row>
    <row r="180" spans="1:9" x14ac:dyDescent="0.2">
      <c r="A180" s="38">
        <v>42906</v>
      </c>
      <c r="B180" s="31"/>
      <c r="C180" s="31"/>
      <c r="D180" s="31"/>
      <c r="E180" s="32"/>
      <c r="F180" s="31"/>
      <c r="G180" s="31"/>
      <c r="H180" s="31"/>
      <c r="I180" s="31"/>
    </row>
    <row r="181" spans="1:9" x14ac:dyDescent="0.2">
      <c r="A181" s="38">
        <v>42936</v>
      </c>
      <c r="B181" s="31"/>
      <c r="C181" s="31"/>
      <c r="D181" s="31"/>
      <c r="E181" s="32"/>
      <c r="F181" s="31"/>
      <c r="G181" s="31"/>
      <c r="H181" s="31"/>
      <c r="I181" s="31"/>
    </row>
    <row r="182" spans="1:9" x14ac:dyDescent="0.2">
      <c r="A182" s="38">
        <v>42967</v>
      </c>
      <c r="B182" s="31"/>
      <c r="C182" s="31"/>
      <c r="D182" s="31"/>
      <c r="E182" s="32"/>
      <c r="F182" s="31"/>
      <c r="G182" s="31"/>
      <c r="H182" s="31"/>
      <c r="I182" s="31"/>
    </row>
    <row r="183" spans="1:9" x14ac:dyDescent="0.2">
      <c r="A183" s="38">
        <v>42998</v>
      </c>
      <c r="B183" s="31"/>
      <c r="C183" s="31"/>
      <c r="D183" s="31"/>
      <c r="E183" s="32"/>
      <c r="F183" s="31"/>
      <c r="G183" s="31"/>
      <c r="H183" s="31"/>
      <c r="I183" s="31"/>
    </row>
    <row r="184" spans="1:9" x14ac:dyDescent="0.2">
      <c r="A184" s="38">
        <v>43028</v>
      </c>
      <c r="B184" s="31"/>
      <c r="C184" s="31"/>
      <c r="D184" s="31"/>
      <c r="E184" s="32"/>
      <c r="F184" s="31"/>
      <c r="G184" s="31"/>
      <c r="H184" s="31"/>
      <c r="I184" s="31"/>
    </row>
    <row r="185" spans="1:9" x14ac:dyDescent="0.2">
      <c r="A185" s="38">
        <v>43059</v>
      </c>
      <c r="B185" s="31"/>
      <c r="C185" s="31"/>
      <c r="D185" s="31"/>
      <c r="E185" s="32"/>
      <c r="F185" s="31"/>
      <c r="G185" s="31"/>
      <c r="H185" s="31"/>
      <c r="I185" s="31"/>
    </row>
    <row r="186" spans="1:9" x14ac:dyDescent="0.2">
      <c r="A186" s="38">
        <v>43089</v>
      </c>
      <c r="B186" s="31"/>
      <c r="C186" s="31"/>
      <c r="D186" s="31"/>
      <c r="E186" s="32"/>
      <c r="F186" s="31"/>
      <c r="G186" s="31"/>
      <c r="H186" s="31"/>
      <c r="I186" s="31"/>
    </row>
    <row r="187" spans="1:9" s="30" customFormat="1" x14ac:dyDescent="0.2">
      <c r="A187" s="33"/>
      <c r="B187" s="34"/>
      <c r="C187" s="34"/>
      <c r="D187" s="34"/>
      <c r="E187" s="35"/>
      <c r="F187" s="34"/>
      <c r="G187" s="34"/>
      <c r="H187" s="34"/>
      <c r="I187" s="34"/>
    </row>
    <row r="188" spans="1:9" x14ac:dyDescent="0.2">
      <c r="A188" s="12" t="s">
        <v>23</v>
      </c>
    </row>
    <row r="189" spans="1:9" x14ac:dyDescent="0.2">
      <c r="A189" s="12" t="s">
        <v>24</v>
      </c>
    </row>
    <row r="190" spans="1:9" x14ac:dyDescent="0.2">
      <c r="A190" s="13" t="s">
        <v>8</v>
      </c>
    </row>
    <row r="191" spans="1:9" x14ac:dyDescent="0.2">
      <c r="A191" s="14" t="s">
        <v>9</v>
      </c>
    </row>
  </sheetData>
  <mergeCells count="1">
    <mergeCell ref="C5:D5"/>
  </mergeCells>
  <hyperlinks>
    <hyperlink ref="A191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="90" zoomScaleNormal="90" workbookViewId="0">
      <selection activeCell="O1" sqref="O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x14ac:dyDescent="0.2">
      <c r="A1" s="46" t="s">
        <v>28</v>
      </c>
      <c r="B1" s="41">
        <v>42786</v>
      </c>
    </row>
    <row r="2" spans="1:14" x14ac:dyDescent="0.2">
      <c r="A2" s="42" t="s">
        <v>27</v>
      </c>
      <c r="B2" s="43">
        <f>EDATE($B$1,-12)</f>
        <v>42420</v>
      </c>
      <c r="C2" s="43">
        <f>EDATE(B$2,1)</f>
        <v>42449</v>
      </c>
      <c r="D2" s="43">
        <f t="shared" ref="D2:N2" si="0">EDATE(C$2,1)</f>
        <v>42480</v>
      </c>
      <c r="E2" s="43">
        <f t="shared" si="0"/>
        <v>42510</v>
      </c>
      <c r="F2" s="43">
        <f t="shared" si="0"/>
        <v>42541</v>
      </c>
      <c r="G2" s="43">
        <f t="shared" si="0"/>
        <v>42571</v>
      </c>
      <c r="H2" s="43">
        <f t="shared" si="0"/>
        <v>42602</v>
      </c>
      <c r="I2" s="43">
        <f t="shared" si="0"/>
        <v>42633</v>
      </c>
      <c r="J2" s="43">
        <f t="shared" si="0"/>
        <v>42663</v>
      </c>
      <c r="K2" s="43">
        <f t="shared" si="0"/>
        <v>42694</v>
      </c>
      <c r="L2" s="43">
        <f t="shared" si="0"/>
        <v>42724</v>
      </c>
      <c r="M2" s="43">
        <f t="shared" si="0"/>
        <v>42755</v>
      </c>
      <c r="N2" s="43">
        <f t="shared" si="0"/>
        <v>42786</v>
      </c>
    </row>
    <row r="3" spans="1:14" x14ac:dyDescent="0.2">
      <c r="A3" s="44" t="s">
        <v>25</v>
      </c>
      <c r="B3" s="45">
        <f>VLOOKUP(B$2,tabel_consumer!$A$7:$F$200,6,FALSE)</f>
        <v>-9.9276483555797839</v>
      </c>
      <c r="C3" s="45">
        <f>VLOOKUP(C$2,tabel_consumer!$A$7:$F$200,6,FALSE)</f>
        <v>-11.165150059675906</v>
      </c>
      <c r="D3" s="45">
        <f>VLOOKUP(D$2,tabel_consumer!$A$7:$F$200,6,FALSE)</f>
        <v>-13.779681207392823</v>
      </c>
      <c r="E3" s="45">
        <f>VLOOKUP(E$2,tabel_consumer!$A$7:$F$200,6,FALSE)</f>
        <v>-13.198289922485294</v>
      </c>
      <c r="F3" s="45">
        <f>VLOOKUP(F$2,tabel_consumer!$A$7:$F$200,6,FALSE)</f>
        <v>-13.377035388927036</v>
      </c>
      <c r="G3" s="45">
        <f>VLOOKUP(G$2,tabel_consumer!$A$7:$F$200,6,FALSE)</f>
        <v>-11.981831372176924</v>
      </c>
      <c r="H3" s="45">
        <f>VLOOKUP(H$2,tabel_consumer!$A$7:$F$200,6,FALSE)</f>
        <v>-15.344945794945998</v>
      </c>
      <c r="I3" s="45">
        <f>VLOOKUP(I$2,tabel_consumer!$A$7:$F$200,6,FALSE)</f>
        <v>-18.810229288558133</v>
      </c>
      <c r="J3" s="45">
        <f>VLOOKUP(J$2,tabel_consumer!$A$7:$F$200,6,FALSE)</f>
        <v>-21.937465380925296</v>
      </c>
      <c r="K3" s="45">
        <f>VLOOKUP(K$2,tabel_consumer!$A$7:$F$200,6,FALSE)</f>
        <v>-14.143894963752855</v>
      </c>
      <c r="L3" s="45">
        <f>VLOOKUP(L$2,tabel_consumer!$A$7:$F$200,6,FALSE)</f>
        <v>-16.634306017881322</v>
      </c>
      <c r="M3" s="45">
        <f>VLOOKUP(M$2,tabel_consumer!$A$7:$F$200,6,FALSE)</f>
        <v>-13.012959215717082</v>
      </c>
      <c r="N3" s="45">
        <f>VLOOKUP(N$2,tabel_consumer!$A$7:$F$200,6,FALSE)</f>
        <v>-12.637509243504113</v>
      </c>
    </row>
    <row r="31" spans="1:14" x14ac:dyDescent="0.2">
      <c r="A31" s="40" t="s">
        <v>30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">
      <c r="A32" s="42" t="str">
        <f>A2</f>
        <v>Mois</v>
      </c>
      <c r="B32" s="43">
        <f t="shared" ref="B32:N32" si="1">B2</f>
        <v>42420</v>
      </c>
      <c r="C32" s="43">
        <f t="shared" si="1"/>
        <v>42449</v>
      </c>
      <c r="D32" s="43">
        <f t="shared" si="1"/>
        <v>42480</v>
      </c>
      <c r="E32" s="43">
        <f t="shared" si="1"/>
        <v>42510</v>
      </c>
      <c r="F32" s="43">
        <f t="shared" si="1"/>
        <v>42541</v>
      </c>
      <c r="G32" s="43">
        <f t="shared" si="1"/>
        <v>42571</v>
      </c>
      <c r="H32" s="43">
        <f t="shared" si="1"/>
        <v>42602</v>
      </c>
      <c r="I32" s="43">
        <f t="shared" si="1"/>
        <v>42633</v>
      </c>
      <c r="J32" s="43">
        <f t="shared" si="1"/>
        <v>42663</v>
      </c>
      <c r="K32" s="43">
        <f t="shared" si="1"/>
        <v>42694</v>
      </c>
      <c r="L32" s="43">
        <f t="shared" si="1"/>
        <v>42724</v>
      </c>
      <c r="M32" s="43">
        <f t="shared" si="1"/>
        <v>42755</v>
      </c>
      <c r="N32" s="43">
        <f t="shared" si="1"/>
        <v>42786</v>
      </c>
    </row>
    <row r="33" spans="1:14" x14ac:dyDescent="0.2">
      <c r="A33" s="44" t="s">
        <v>2</v>
      </c>
      <c r="B33" s="45">
        <f>VLOOKUP(B$2,tabel_consumer!$A$7:$F$200,2,FALSE)</f>
        <v>-13.191195993885314</v>
      </c>
      <c r="C33" s="45">
        <f>VLOOKUP(C$2,tabel_consumer!$A$7:$F$200,2,FALSE)</f>
        <v>-15.274726070158151</v>
      </c>
      <c r="D33" s="45">
        <f>VLOOKUP(D$2,tabel_consumer!$A$7:$F$200,2,FALSE)</f>
        <v>-22.018359329028598</v>
      </c>
      <c r="E33" s="45">
        <f>VLOOKUP(E$2,tabel_consumer!$A$7:$F$200,2,FALSE)</f>
        <v>-19.091328348838349</v>
      </c>
      <c r="F33" s="45">
        <f>VLOOKUP(F$2,tabel_consumer!$A$7:$F$200,2,FALSE)</f>
        <v>-24.85146002458217</v>
      </c>
      <c r="G33" s="45">
        <f>VLOOKUP(G$2,tabel_consumer!$A$7:$F$200,2,FALSE)</f>
        <v>-15.986583117616293</v>
      </c>
      <c r="H33" s="45">
        <f>VLOOKUP(H$2,tabel_consumer!$A$7:$F$200,2,FALSE)</f>
        <v>-17.674244044183251</v>
      </c>
      <c r="I33" s="45">
        <f>VLOOKUP(I$2,tabel_consumer!$A$7:$F$200,2,FALSE)</f>
        <v>-20.521836043096709</v>
      </c>
      <c r="J33" s="45">
        <f>VLOOKUP(J$2,tabel_consumer!$A$7:$F$200,2,FALSE)</f>
        <v>-27.609955124978431</v>
      </c>
      <c r="K33" s="45">
        <f>VLOOKUP(K$2,tabel_consumer!$A$7:$F$200,2,FALSE)</f>
        <v>-16.825866425997461</v>
      </c>
      <c r="L33" s="45">
        <f>VLOOKUP(L$2,tabel_consumer!$A$7:$F$200,2,FALSE)</f>
        <v>-22.38116628378328</v>
      </c>
      <c r="M33" s="45">
        <f>VLOOKUP(M$2,tabel_consumer!$A$7:$F$200,2,FALSE)</f>
        <v>-16.052938173135875</v>
      </c>
      <c r="N33" s="45">
        <f>VLOOKUP(N$2,tabel_consumer!$A$7:$F$200,2,FALSE)</f>
        <v>-15.728499732859026</v>
      </c>
    </row>
    <row r="61" spans="1:14" x14ac:dyDescent="0.2">
      <c r="A61" s="40" t="s">
        <v>30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x14ac:dyDescent="0.2">
      <c r="A62" s="42" t="str">
        <f>A32</f>
        <v>Mois</v>
      </c>
      <c r="B62" s="43">
        <f t="shared" ref="B62:N62" si="2">B32</f>
        <v>42420</v>
      </c>
      <c r="C62" s="43">
        <f t="shared" si="2"/>
        <v>42449</v>
      </c>
      <c r="D62" s="43">
        <f t="shared" si="2"/>
        <v>42480</v>
      </c>
      <c r="E62" s="43">
        <f t="shared" si="2"/>
        <v>42510</v>
      </c>
      <c r="F62" s="43">
        <f t="shared" si="2"/>
        <v>42541</v>
      </c>
      <c r="G62" s="43">
        <f t="shared" si="2"/>
        <v>42571</v>
      </c>
      <c r="H62" s="43">
        <f t="shared" si="2"/>
        <v>42602</v>
      </c>
      <c r="I62" s="43">
        <f t="shared" si="2"/>
        <v>42633</v>
      </c>
      <c r="J62" s="43">
        <f t="shared" si="2"/>
        <v>42663</v>
      </c>
      <c r="K62" s="43">
        <f t="shared" si="2"/>
        <v>42694</v>
      </c>
      <c r="L62" s="43">
        <f t="shared" si="2"/>
        <v>42724</v>
      </c>
      <c r="M62" s="43">
        <f t="shared" si="2"/>
        <v>42755</v>
      </c>
      <c r="N62" s="43">
        <f t="shared" si="2"/>
        <v>42786</v>
      </c>
    </row>
    <row r="63" spans="1:14" x14ac:dyDescent="0.2">
      <c r="A63" s="44" t="s">
        <v>29</v>
      </c>
      <c r="B63" s="45">
        <f>VLOOKUP(B$2,tabel_consumer!$A$7:$F$200,3,FALSE)</f>
        <v>15.668581092543331</v>
      </c>
      <c r="C63" s="45">
        <f>VLOOKUP(C$2,tabel_consumer!$A$7:$F$200,3,FALSE)</f>
        <v>13.582801802361626</v>
      </c>
      <c r="D63" s="45">
        <f>VLOOKUP(D$2,tabel_consumer!$A$7:$F$200,3,FALSE)</f>
        <v>14.774418380615915</v>
      </c>
      <c r="E63" s="45">
        <f>VLOOKUP(E$2,tabel_consumer!$A$7:$F$200,3,FALSE)</f>
        <v>19.869759219616327</v>
      </c>
      <c r="F63" s="45">
        <f>VLOOKUP(F$2,tabel_consumer!$A$7:$F$200,3,FALSE)</f>
        <v>15.922656810176079</v>
      </c>
      <c r="G63" s="45">
        <f>VLOOKUP(G$2,tabel_consumer!$A$7:$F$200,3,FALSE)</f>
        <v>18.487665131254019</v>
      </c>
      <c r="H63" s="45">
        <f>VLOOKUP(H$2,tabel_consumer!$A$7:$F$200,3,FALSE)</f>
        <v>25.309294179202134</v>
      </c>
      <c r="I63" s="45">
        <f>VLOOKUP(I$2,tabel_consumer!$A$7:$F$200,3,FALSE)</f>
        <v>46.606182826728002</v>
      </c>
      <c r="J63" s="45">
        <f>VLOOKUP(J$2,tabel_consumer!$A$7:$F$200,3,FALSE)</f>
        <v>51.645106524357857</v>
      </c>
      <c r="K63" s="45">
        <f>VLOOKUP(K$2,tabel_consumer!$A$7:$F$200,3,FALSE)</f>
        <v>32.670992950455286</v>
      </c>
      <c r="L63" s="45">
        <f>VLOOKUP(L$2,tabel_consumer!$A$7:$F$200,3,FALSE)</f>
        <v>27.610989459521758</v>
      </c>
      <c r="M63" s="45">
        <f>VLOOKUP(M$2,tabel_consumer!$A$7:$F$200,3,FALSE)</f>
        <v>21.889331855016138</v>
      </c>
      <c r="N63" s="45">
        <f>VLOOKUP(N$2,tabel_consumer!$A$7:$F$200,3,FALSE)</f>
        <v>29.336261501249385</v>
      </c>
    </row>
    <row r="91" spans="1:14" x14ac:dyDescent="0.2">
      <c r="A91" s="40" t="s">
        <v>30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x14ac:dyDescent="0.2">
      <c r="A92" s="42" t="str">
        <f>A62</f>
        <v>Mois</v>
      </c>
      <c r="B92" s="43">
        <f t="shared" ref="B92:N92" si="3">B62</f>
        <v>42420</v>
      </c>
      <c r="C92" s="43">
        <f t="shared" si="3"/>
        <v>42449</v>
      </c>
      <c r="D92" s="43">
        <f t="shared" si="3"/>
        <v>42480</v>
      </c>
      <c r="E92" s="43">
        <f t="shared" si="3"/>
        <v>42510</v>
      </c>
      <c r="F92" s="43">
        <f t="shared" si="3"/>
        <v>42541</v>
      </c>
      <c r="G92" s="43">
        <f t="shared" si="3"/>
        <v>42571</v>
      </c>
      <c r="H92" s="43">
        <f t="shared" si="3"/>
        <v>42602</v>
      </c>
      <c r="I92" s="43">
        <f t="shared" si="3"/>
        <v>42633</v>
      </c>
      <c r="J92" s="43">
        <f t="shared" si="3"/>
        <v>42663</v>
      </c>
      <c r="K92" s="43">
        <f t="shared" si="3"/>
        <v>42694</v>
      </c>
      <c r="L92" s="43">
        <f t="shared" si="3"/>
        <v>42724</v>
      </c>
      <c r="M92" s="43">
        <f t="shared" si="3"/>
        <v>42755</v>
      </c>
      <c r="N92" s="43">
        <f t="shared" si="3"/>
        <v>42786</v>
      </c>
    </row>
    <row r="93" spans="1:14" x14ac:dyDescent="0.2">
      <c r="A93" s="44" t="s">
        <v>4</v>
      </c>
      <c r="B93" s="45">
        <f>VLOOKUP(B$2,tabel_consumer!$A$7:$F$200,4,FALSE)</f>
        <v>-4.197828956379456</v>
      </c>
      <c r="C93" s="45">
        <f>VLOOKUP(C$2,tabel_consumer!$A$7:$F$200,4,FALSE)</f>
        <v>-4.1404267717005006</v>
      </c>
      <c r="D93" s="45">
        <f>VLOOKUP(D$2,tabel_consumer!$A$7:$F$200,4,FALSE)</f>
        <v>-7.0541208137515987</v>
      </c>
      <c r="E93" s="45">
        <f>VLOOKUP(E$2,tabel_consumer!$A$7:$F$200,4,FALSE)</f>
        <v>-5.4002304821822955</v>
      </c>
      <c r="F93" s="45">
        <f>VLOOKUP(F$2,tabel_consumer!$A$7:$F$200,4,FALSE)</f>
        <v>-3.8672199605951159</v>
      </c>
      <c r="G93" s="45">
        <f>VLOOKUP(G$2,tabel_consumer!$A$7:$F$200,4,FALSE)</f>
        <v>-2.3747531832697266</v>
      </c>
      <c r="H93" s="45">
        <f>VLOOKUP(H$2,tabel_consumer!$A$7:$F$200,4,FALSE)</f>
        <v>-4.4789138275988147</v>
      </c>
      <c r="I93" s="45">
        <f>VLOOKUP(I$2,tabel_consumer!$A$7:$F$200,4,FALSE)</f>
        <v>-3.2089896329737826</v>
      </c>
      <c r="J93" s="45">
        <f>VLOOKUP(J$2,tabel_consumer!$A$7:$F$200,4,FALSE)</f>
        <v>-5.9446364709348165</v>
      </c>
      <c r="K93" s="45">
        <f>VLOOKUP(K$2,tabel_consumer!$A$7:$F$200,4,FALSE)</f>
        <v>-3.0168616496098841</v>
      </c>
      <c r="L93" s="45">
        <f>VLOOKUP(L$2,tabel_consumer!$A$7:$F$200,4,FALSE)</f>
        <v>-5.5342008097563742</v>
      </c>
      <c r="M93" s="45">
        <f>VLOOKUP(M$2,tabel_consumer!$A$7:$F$200,4,FALSE)</f>
        <v>-4.9322916040021232</v>
      </c>
      <c r="N93" s="45">
        <f>VLOOKUP(N$2,tabel_consumer!$A$7:$F$200,4,FALSE)</f>
        <v>-2.1785280127985431</v>
      </c>
    </row>
    <row r="121" spans="1:14" x14ac:dyDescent="0.2">
      <c r="A121" s="40" t="s">
        <v>30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x14ac:dyDescent="0.2">
      <c r="A122" s="42" t="str">
        <f>A92</f>
        <v>Mois</v>
      </c>
      <c r="B122" s="43">
        <f t="shared" ref="B122:N122" si="4">B92</f>
        <v>42420</v>
      </c>
      <c r="C122" s="43">
        <f t="shared" si="4"/>
        <v>42449</v>
      </c>
      <c r="D122" s="43">
        <f t="shared" si="4"/>
        <v>42480</v>
      </c>
      <c r="E122" s="43">
        <f t="shared" si="4"/>
        <v>42510</v>
      </c>
      <c r="F122" s="43">
        <f t="shared" si="4"/>
        <v>42541</v>
      </c>
      <c r="G122" s="43">
        <f t="shared" si="4"/>
        <v>42571</v>
      </c>
      <c r="H122" s="43">
        <f t="shared" si="4"/>
        <v>42602</v>
      </c>
      <c r="I122" s="43">
        <f t="shared" si="4"/>
        <v>42633</v>
      </c>
      <c r="J122" s="43">
        <f t="shared" si="4"/>
        <v>42663</v>
      </c>
      <c r="K122" s="43">
        <f t="shared" si="4"/>
        <v>42694</v>
      </c>
      <c r="L122" s="43">
        <f t="shared" si="4"/>
        <v>42724</v>
      </c>
      <c r="M122" s="43">
        <f t="shared" si="4"/>
        <v>42755</v>
      </c>
      <c r="N122" s="43">
        <f t="shared" si="4"/>
        <v>42786</v>
      </c>
    </row>
    <row r="123" spans="1:14" x14ac:dyDescent="0.2">
      <c r="A123" s="44" t="s">
        <v>5</v>
      </c>
      <c r="B123" s="45">
        <f>VLOOKUP(B$2,tabel_consumer!$A$7:$F$200,5,FALSE)</f>
        <v>-6.6529873795110372</v>
      </c>
      <c r="C123" s="45">
        <f>VLOOKUP(C$2,tabel_consumer!$A$7:$F$200,5,FALSE)</f>
        <v>-11.662645594483347</v>
      </c>
      <c r="D123" s="45">
        <f>VLOOKUP(D$2,tabel_consumer!$A$7:$F$200,5,FALSE)</f>
        <v>-11.271826306175182</v>
      </c>
      <c r="E123" s="45">
        <f>VLOOKUP(E$2,tabel_consumer!$A$7:$F$200,5,FALSE)</f>
        <v>-8.4318416393042064</v>
      </c>
      <c r="F123" s="45">
        <f>VLOOKUP(F$2,tabel_consumer!$A$7:$F$200,5,FALSE)</f>
        <v>-8.8668047603547802</v>
      </c>
      <c r="G123" s="45">
        <f>VLOOKUP(G$2,tabel_consumer!$A$7:$F$200,5,FALSE)</f>
        <v>-11.078324056567656</v>
      </c>
      <c r="H123" s="45">
        <f>VLOOKUP(H$2,tabel_consumer!$A$7:$F$200,5,FALSE)</f>
        <v>-13.917331128799797</v>
      </c>
      <c r="I123" s="45">
        <f>VLOOKUP(I$2,tabel_consumer!$A$7:$F$200,5,FALSE)</f>
        <v>-4.9039086514340431</v>
      </c>
      <c r="J123" s="45">
        <f>VLOOKUP(J$2,tabel_consumer!$A$7:$F$200,5,FALSE)</f>
        <v>-2.5501634034300933</v>
      </c>
      <c r="K123" s="45">
        <f>VLOOKUP(K$2,tabel_consumer!$A$7:$F$200,5,FALSE)</f>
        <v>-4.0618588289487843</v>
      </c>
      <c r="L123" s="45">
        <f>VLOOKUP(L$2,tabel_consumer!$A$7:$F$200,5,FALSE)</f>
        <v>-11.010867518463883</v>
      </c>
      <c r="M123" s="45">
        <f>VLOOKUP(M$2,tabel_consumer!$A$7:$F$200,5,FALSE)</f>
        <v>-9.1772752307141943</v>
      </c>
      <c r="N123" s="45">
        <f>VLOOKUP(N$2,tabel_consumer!$A$7:$F$200,5,FALSE)</f>
        <v>-3.3067477271094923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2017-02-20T12:27:29Z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