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6\"/>
    </mc:Choice>
  </mc:AlternateContent>
  <xr:revisionPtr revIDLastSave="0" documentId="13_ncr:1_{DB1343CB-E76F-405C-96F8-662478D1BF97}"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<sst xmlns="http://schemas.openxmlformats.org/spreadsheetml/2006/main" count="50" uniqueCount="33">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</sst>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pt idx="268">
                  <c:v>-13.30385382582425</c:v>
                </c:pt>
                <c:pt idx="269">
                  <c:v>-5.7041379886225112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pt idx="268">
                  <c:v>-37.552129277603989</c:v>
                </c:pt>
                <c:pt idx="269">
                  <c:v>-30.349833878626207</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pt idx="268">
                  <c:v>5.9432860256930127</c:v>
                </c:pt>
                <c:pt idx="269">
                  <c:v>-4.4832819241361639</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80"/>
          <c:min val="-1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pt idx="268">
                  <c:v>-7.15</c:v>
                </c:pt>
                <c:pt idx="269">
                  <c:v>-5.53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pt idx="268">
                  <c:v>-2.57</c:v>
                </c:pt>
                <c:pt idx="269">
                  <c:v>8.58</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58" activePane="bottomRight" state="frozen"/>
      <selection activeCell="A257" sqref="A257:A260"/>
      <selection pane="topRight" activeCell="A257" sqref="A257:A260"/>
      <selection pane="bottomLeft" activeCell="A257" sqref="A257:A260"/>
      <selection pane="bottomRight" activeCell="G2" sqref="G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v>-37.552129277603989</v>
      </c>
      <c r="C275" s="7">
        <v>5.9432860256930127</v>
      </c>
      <c r="D275" s="7">
        <v>-7.15</v>
      </c>
      <c r="E275" s="7">
        <v>-2.57</v>
      </c>
      <c r="F275" s="7">
        <v>-13.30385382582425</v>
      </c>
      <c r="G275" s="3"/>
      <c r="H275" s="53"/>
      <c r="I275" s="53"/>
      <c r="J275" s="53"/>
      <c r="K275" s="53"/>
      <c r="L275" s="3"/>
      <c r="M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v>-30.349833878626207</v>
      </c>
      <c r="C276" s="7">
        <v>-4.4832819241361639</v>
      </c>
      <c r="D276" s="7">
        <v>-5.53</v>
      </c>
      <c r="E276" s="7">
        <v>8.58</v>
      </c>
      <c r="F276" s="7">
        <v>-5.7041379886225112</v>
      </c>
      <c r="G276" s="3"/>
      <c r="H276" s="3"/>
      <c r="I276" s="3"/>
      <c r="J276" s="3"/>
      <c r="K276" s="3"/>
      <c r="L276" s="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7"/>
      <c r="C277" s="7"/>
      <c r="D277" s="7"/>
      <c r="E277" s="7"/>
      <c r="F277" s="7"/>
      <c r="G277" s="3"/>
      <c r="H277" s="3"/>
      <c r="I277" s="3"/>
      <c r="J277" s="3"/>
      <c r="K277" s="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c r="C278" s="7"/>
      <c r="D278" s="7"/>
      <c r="E278" s="7"/>
      <c r="F278" s="7"/>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B275" sqref="B275:I276"/>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v>45797</v>
      </c>
      <c r="B275" s="39">
        <v>-55.150950558507766</v>
      </c>
      <c r="C275" s="39">
        <v>57.84</v>
      </c>
      <c r="D275" s="39">
        <v>21.174421618564587</v>
      </c>
      <c r="E275" s="39">
        <v>-30.628787706338404</v>
      </c>
      <c r="F275" s="39">
        <v>-11.86</v>
      </c>
      <c r="G275" s="39">
        <v>-16.77</v>
      </c>
      <c r="H275" s="39">
        <v>9.1233667636204316</v>
      </c>
      <c r="I275" s="39">
        <v>-38.965980449967482</v>
      </c>
    </row>
    <row r="276" spans="1:9" x14ac:dyDescent="0.25">
      <c r="A276" s="27">
        <v>45828</v>
      </c>
      <c r="B276" s="39">
        <v>-45.405872217375432</v>
      </c>
      <c r="C276" s="39">
        <v>66.2</v>
      </c>
      <c r="D276" s="39">
        <v>30.569773905850305</v>
      </c>
      <c r="E276" s="39">
        <v>-36.86159068179456</v>
      </c>
      <c r="F276" s="39">
        <v>-17.73</v>
      </c>
      <c r="G276" s="39">
        <v>-11.54</v>
      </c>
      <c r="H276" s="39">
        <v>10.384284270477554</v>
      </c>
      <c r="I276" s="39">
        <v>-47.037969990298144</v>
      </c>
    </row>
    <row r="277" spans="1:9" x14ac:dyDescent="0.25">
      <c r="A277" s="27"/>
      <c r="B277" s="39"/>
      <c r="C277" s="39"/>
      <c r="D277" s="39"/>
      <c r="E277" s="39"/>
      <c r="F277" s="39"/>
      <c r="G277" s="39"/>
      <c r="H277" s="39"/>
      <c r="I277" s="39"/>
    </row>
    <row r="278" spans="1:9" x14ac:dyDescent="0.25">
      <c r="A278" s="27"/>
      <c r="B278" s="39"/>
      <c r="C278" s="39"/>
      <c r="D278" s="39"/>
      <c r="E278" s="39"/>
      <c r="F278" s="39"/>
      <c r="G278" s="39"/>
      <c r="H278" s="39"/>
      <c r="I278" s="39"/>
    </row>
    <row r="279" spans="1:9" x14ac:dyDescent="0.25">
      <c r="A279" s="27"/>
      <c r="B279" s="39"/>
      <c r="C279" s="39"/>
      <c r="D279" s="39"/>
      <c r="E279" s="39"/>
      <c r="F279" s="39"/>
      <c r="G279" s="39"/>
      <c r="H279" s="39"/>
      <c r="I279" s="39"/>
    </row>
    <row r="280" spans="1:9" x14ac:dyDescent="0.25">
      <c r="A280" s="27"/>
      <c r="B280" s="39"/>
      <c r="C280" s="39"/>
      <c r="D280" s="39"/>
      <c r="E280" s="39"/>
      <c r="F280" s="39"/>
      <c r="G280" s="39"/>
      <c r="H280" s="39"/>
      <c r="I280" s="39"/>
    </row>
    <row r="281" spans="1:9" x14ac:dyDescent="0.25">
      <c r="A281" s="27"/>
      <c r="B281" s="39"/>
      <c r="C281" s="39"/>
      <c r="D281" s="39"/>
      <c r="E281" s="39"/>
      <c r="F281" s="39"/>
      <c r="G281" s="39"/>
      <c r="H281" s="39"/>
      <c r="I281" s="39"/>
    </row>
    <row r="282" spans="1:9" x14ac:dyDescent="0.25">
      <c r="A282" s="27"/>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45828</v>
      </c>
    </row>
    <row r="2" spans="1:14" x14ac:dyDescent="0.3">
      <c r="A2" s="30" t="s">
        <v>23</v>
      </c>
      <c r="B2" s="31">
        <f>EDATE($B$1,-12)</f>
        <v>45463</v>
      </c>
      <c r="C2" s="31">
        <f>EDATE(B$2,1)</f>
        <v>45493</v>
      </c>
      <c r="D2" s="31">
        <f t="shared" ref="D2:N2" si="0">EDATE(C$2,1)</f>
        <v>45524</v>
      </c>
      <c r="E2" s="31">
        <f t="shared" si="0"/>
        <v>45555</v>
      </c>
      <c r="F2" s="31">
        <f t="shared" si="0"/>
        <v>45585</v>
      </c>
      <c r="G2" s="31">
        <f t="shared" si="0"/>
        <v>45616</v>
      </c>
      <c r="H2" s="31">
        <f t="shared" si="0"/>
        <v>45646</v>
      </c>
      <c r="I2" s="31">
        <f t="shared" si="0"/>
        <v>45677</v>
      </c>
      <c r="J2" s="31">
        <f t="shared" si="0"/>
        <v>45708</v>
      </c>
      <c r="K2" s="31">
        <f t="shared" si="0"/>
        <v>45736</v>
      </c>
      <c r="L2" s="31">
        <f t="shared" si="0"/>
        <v>45767</v>
      </c>
      <c r="M2" s="31">
        <f t="shared" si="0"/>
        <v>45797</v>
      </c>
      <c r="N2" s="31">
        <f t="shared" si="0"/>
        <v>45828</v>
      </c>
    </row>
    <row r="3" spans="1:14" x14ac:dyDescent="0.3">
      <c r="A3" s="32" t="s">
        <v>22</v>
      </c>
      <c r="B3" s="33">
        <f>VLOOKUP(B$2,tabel_consumer!$A$7:$F$294,6,FALSE)</f>
        <v>-9.824055868670893</v>
      </c>
      <c r="C3" s="33">
        <f>VLOOKUP(C$2,tabel_consumer!$A$7:$F$294,6,FALSE)</f>
        <v>-10.696853383544143</v>
      </c>
      <c r="D3" s="33">
        <f>VLOOKUP(D$2,tabel_consumer!$A$7:$F$294,6,FALSE)</f>
        <v>-7.0363616732530083</v>
      </c>
      <c r="E3" s="33">
        <f>VLOOKUP(E$2,tabel_consumer!$A$7:$F$294,6,FALSE)</f>
        <v>-11.696418260062337</v>
      </c>
      <c r="F3" s="33">
        <f>VLOOKUP(F$2,tabel_consumer!$A$7:$F$294,6,FALSE)</f>
        <v>-14.691739089377696</v>
      </c>
      <c r="G3" s="33">
        <f>VLOOKUP(G$2,tabel_consumer!$A$7:$F$294,6,FALSE)</f>
        <v>-14.347925472583173</v>
      </c>
      <c r="H3" s="33">
        <f>VLOOKUP(H$2,tabel_consumer!$A$7:$F$294,6,FALSE)</f>
        <v>-18.044121144056852</v>
      </c>
      <c r="I3" s="33">
        <f>VLOOKUP(I$2,tabel_consumer!$A$7:$F$294,6,FALSE)</f>
        <v>-14.920979964858997</v>
      </c>
      <c r="J3" s="33">
        <f>VLOOKUP(J$2,tabel_consumer!$A$7:$F$294,6,FALSE)</f>
        <v>-9.2572951777483077</v>
      </c>
      <c r="K3" s="33">
        <f>VLOOKUP(K$2,tabel_consumer!$A$7:$F$294,6,FALSE)</f>
        <v>-14.970288175645646</v>
      </c>
      <c r="L3" s="33">
        <f>VLOOKUP(L$2,tabel_consumer!$A$7:$F$294,6,FALSE)</f>
        <v>-18.825102547868102</v>
      </c>
      <c r="M3" s="33">
        <f>VLOOKUP(M$2,tabel_consumer!$A$7:$F$294,6,FALSE)</f>
        <v>-13.30385382582425</v>
      </c>
      <c r="N3" s="33">
        <f>VLOOKUP(N$2,tabel_consumer!$A$7:$F$294,6,FALSE)</f>
        <v>-5.7041379886225112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45463</v>
      </c>
      <c r="C32" s="31">
        <f t="shared" si="1"/>
        <v>45493</v>
      </c>
      <c r="D32" s="31">
        <f t="shared" si="1"/>
        <v>45524</v>
      </c>
      <c r="E32" s="31">
        <f t="shared" si="1"/>
        <v>45555</v>
      </c>
      <c r="F32" s="31">
        <f t="shared" si="1"/>
        <v>45585</v>
      </c>
      <c r="G32" s="31">
        <f t="shared" si="1"/>
        <v>45616</v>
      </c>
      <c r="H32" s="31">
        <f t="shared" si="1"/>
        <v>45646</v>
      </c>
      <c r="I32" s="31">
        <f t="shared" si="1"/>
        <v>45677</v>
      </c>
      <c r="J32" s="31">
        <f t="shared" si="1"/>
        <v>45708</v>
      </c>
      <c r="K32" s="31">
        <f t="shared" si="1"/>
        <v>45736</v>
      </c>
      <c r="L32" s="31">
        <f t="shared" si="1"/>
        <v>45767</v>
      </c>
      <c r="M32" s="31">
        <f t="shared" si="1"/>
        <v>45797</v>
      </c>
      <c r="N32" s="31">
        <f t="shared" si="1"/>
        <v>45828</v>
      </c>
    </row>
    <row r="33" spans="1:14" x14ac:dyDescent="0.3">
      <c r="A33" s="32" t="s">
        <v>2</v>
      </c>
      <c r="B33" s="33">
        <f>VLOOKUP(B$2,tabel_consumer!$A$7:$F$294,2,FALSE)</f>
        <v>-21.037773102147359</v>
      </c>
      <c r="C33" s="33">
        <f>VLOOKUP(C$2,tabel_consumer!$A$7:$F$294,2,FALSE)</f>
        <v>-22.21936771545942</v>
      </c>
      <c r="D33" s="33">
        <f>VLOOKUP(D$2,tabel_consumer!$A$7:$F$294,2,FALSE)</f>
        <v>-14.637613282341043</v>
      </c>
      <c r="E33" s="33">
        <f>VLOOKUP(E$2,tabel_consumer!$A$7:$F$294,2,FALSE)</f>
        <v>-17.136040192343202</v>
      </c>
      <c r="F33" s="33">
        <f>VLOOKUP(F$2,tabel_consumer!$A$7:$F$294,2,FALSE)</f>
        <v>-26.438246812335635</v>
      </c>
      <c r="G33" s="33">
        <f>VLOOKUP(G$2,tabel_consumer!$A$7:$F$294,2,FALSE)</f>
        <v>-26.110379330532339</v>
      </c>
      <c r="H33" s="33">
        <f>VLOOKUP(H$2,tabel_consumer!$A$7:$F$294,2,FALSE)</f>
        <v>-27.176357079623809</v>
      </c>
      <c r="I33" s="33">
        <f>VLOOKUP(I$2,tabel_consumer!$A$7:$F$294,2,FALSE)</f>
        <v>-30.559755019999926</v>
      </c>
      <c r="J33" s="33">
        <f>VLOOKUP(J$2,tabel_consumer!$A$7:$F$294,2,FALSE)</f>
        <v>-30.089821983460933</v>
      </c>
      <c r="K33" s="33">
        <f>VLOOKUP(K$2,tabel_consumer!$A$7:$F$294,2,FALSE)</f>
        <v>-38.528139130290079</v>
      </c>
      <c r="L33" s="33">
        <f>VLOOKUP(L$2,tabel_consumer!$A$7:$F$294,2,FALSE)</f>
        <v>-43.610696051593834</v>
      </c>
      <c r="M33" s="33">
        <f>VLOOKUP(M$2,tabel_consumer!$A$7:$F$294,2,FALSE)</f>
        <v>-37.552129277603989</v>
      </c>
      <c r="N33" s="33">
        <f>VLOOKUP(N$2,tabel_consumer!$A$7:$F$294,2,FALSE)</f>
        <v>-30.349833878626207</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45463</v>
      </c>
      <c r="C62" s="31">
        <f t="shared" si="2"/>
        <v>45493</v>
      </c>
      <c r="D62" s="31">
        <f t="shared" si="2"/>
        <v>45524</v>
      </c>
      <c r="E62" s="31">
        <f t="shared" si="2"/>
        <v>45555</v>
      </c>
      <c r="F62" s="31">
        <f t="shared" si="2"/>
        <v>45585</v>
      </c>
      <c r="G62" s="31">
        <f t="shared" si="2"/>
        <v>45616</v>
      </c>
      <c r="H62" s="31">
        <f t="shared" si="2"/>
        <v>45646</v>
      </c>
      <c r="I62" s="31">
        <f t="shared" si="2"/>
        <v>45677</v>
      </c>
      <c r="J62" s="31">
        <f t="shared" si="2"/>
        <v>45708</v>
      </c>
      <c r="K62" s="31">
        <f t="shared" si="2"/>
        <v>45736</v>
      </c>
      <c r="L62" s="31">
        <f t="shared" si="2"/>
        <v>45767</v>
      </c>
      <c r="M62" s="31">
        <f t="shared" si="2"/>
        <v>45797</v>
      </c>
      <c r="N62" s="31">
        <f t="shared" si="2"/>
        <v>45828</v>
      </c>
    </row>
    <row r="63" spans="1:14" x14ac:dyDescent="0.3">
      <c r="A63" s="32" t="s">
        <v>25</v>
      </c>
      <c r="B63" s="33">
        <f>VLOOKUP(B$2,tabel_consumer!$A$7:$F$294,3,FALSE)</f>
        <v>17.198450372536218</v>
      </c>
      <c r="C63" s="33">
        <f>VLOOKUP(C$2,tabel_consumer!$A$7:$F$294,3,FALSE)</f>
        <v>14.658045818717152</v>
      </c>
      <c r="D63" s="33">
        <f>VLOOKUP(D$2,tabel_consumer!$A$7:$F$294,3,FALSE)</f>
        <v>13.627833410670988</v>
      </c>
      <c r="E63" s="33">
        <f>VLOOKUP(E$2,tabel_consumer!$A$7:$F$294,3,FALSE)</f>
        <v>25.149632847906144</v>
      </c>
      <c r="F63" s="33">
        <f>VLOOKUP(F$2,tabel_consumer!$A$7:$F$294,3,FALSE)</f>
        <v>19.398709545175151</v>
      </c>
      <c r="G63" s="33">
        <f>VLOOKUP(G$2,tabel_consumer!$A$7:$F$294,3,FALSE)</f>
        <v>26.231322559800351</v>
      </c>
      <c r="H63" s="33">
        <f>VLOOKUP(H$2,tabel_consumer!$A$7:$F$294,3,FALSE)</f>
        <v>32.9801274966036</v>
      </c>
      <c r="I63" s="33">
        <f>VLOOKUP(I$2,tabel_consumer!$A$7:$F$294,3,FALSE)</f>
        <v>32.234164839436062</v>
      </c>
      <c r="J63" s="33">
        <f>VLOOKUP(J$2,tabel_consumer!$A$7:$F$294,3,FALSE)</f>
        <v>2.5593587275322944</v>
      </c>
      <c r="K63" s="33">
        <f>VLOOKUP(K$2,tabel_consumer!$A$7:$F$294,3,FALSE)</f>
        <v>12.293013572292509</v>
      </c>
      <c r="L63" s="33">
        <f>VLOOKUP(L$2,tabel_consumer!$A$7:$F$294,3,FALSE)</f>
        <v>21.869714139878585</v>
      </c>
      <c r="M63" s="33">
        <f>VLOOKUP(M$2,tabel_consumer!$A$7:$F$294,3,FALSE)</f>
        <v>5.9432860256930127</v>
      </c>
      <c r="N63" s="33">
        <f>VLOOKUP(N$2,tabel_consumer!$A$7:$F$294,3,FALSE)</f>
        <v>-4.4832819241361639</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45463</v>
      </c>
      <c r="C92" s="31">
        <f t="shared" si="3"/>
        <v>45493</v>
      </c>
      <c r="D92" s="31">
        <f t="shared" si="3"/>
        <v>45524</v>
      </c>
      <c r="E92" s="31">
        <f t="shared" si="3"/>
        <v>45555</v>
      </c>
      <c r="F92" s="31">
        <f t="shared" si="3"/>
        <v>45585</v>
      </c>
      <c r="G92" s="31">
        <f t="shared" si="3"/>
        <v>45616</v>
      </c>
      <c r="H92" s="31">
        <f t="shared" si="3"/>
        <v>45646</v>
      </c>
      <c r="I92" s="31">
        <f t="shared" si="3"/>
        <v>45677</v>
      </c>
      <c r="J92" s="31">
        <f t="shared" si="3"/>
        <v>45708</v>
      </c>
      <c r="K92" s="31">
        <f t="shared" si="3"/>
        <v>45736</v>
      </c>
      <c r="L92" s="31">
        <f t="shared" si="3"/>
        <v>45767</v>
      </c>
      <c r="M92" s="31">
        <f t="shared" si="3"/>
        <v>45797</v>
      </c>
      <c r="N92" s="31">
        <f t="shared" si="3"/>
        <v>45828</v>
      </c>
    </row>
    <row r="93" spans="1:14" x14ac:dyDescent="0.3">
      <c r="A93" s="32" t="s">
        <v>4</v>
      </c>
      <c r="B93" s="33">
        <f>VLOOKUP(B$2,tabel_consumer!$A$7:$F$294,4,FALSE)</f>
        <v>-1.69</v>
      </c>
      <c r="C93" s="33">
        <f>VLOOKUP(C$2,tabel_consumer!$A$7:$F$294,4,FALSE)</f>
        <v>-4.63</v>
      </c>
      <c r="D93" s="33">
        <f>VLOOKUP(D$2,tabel_consumer!$A$7:$F$294,4,FALSE)</f>
        <v>-2.99</v>
      </c>
      <c r="E93" s="33">
        <f>VLOOKUP(E$2,tabel_consumer!$A$7:$F$294,4,FALSE)</f>
        <v>-3.56</v>
      </c>
      <c r="F93" s="33">
        <f>VLOOKUP(F$2,tabel_consumer!$A$7:$F$294,4,FALSE)</f>
        <v>-6.29</v>
      </c>
      <c r="G93" s="33">
        <f>VLOOKUP(G$2,tabel_consumer!$A$7:$F$294,4,FALSE)</f>
        <v>-5.24</v>
      </c>
      <c r="H93" s="33">
        <f>VLOOKUP(H$2,tabel_consumer!$A$7:$F$294,4,FALSE)</f>
        <v>-6.11</v>
      </c>
      <c r="I93" s="33">
        <f>VLOOKUP(I$2,tabel_consumer!$A$7:$F$294,4,FALSE)</f>
        <v>-5.03</v>
      </c>
      <c r="J93" s="33">
        <f>VLOOKUP(J$2,tabel_consumer!$A$7:$F$294,4,FALSE)</f>
        <v>-5.41</v>
      </c>
      <c r="K93" s="33">
        <f>VLOOKUP(K$2,tabel_consumer!$A$7:$F$294,4,FALSE)</f>
        <v>-4.76</v>
      </c>
      <c r="L93" s="33">
        <f>VLOOKUP(L$2,tabel_consumer!$A$7:$F$294,4,FALSE)</f>
        <v>-9</v>
      </c>
      <c r="M93" s="33">
        <f>VLOOKUP(M$2,tabel_consumer!$A$7:$F$294,4,FALSE)</f>
        <v>-7.15</v>
      </c>
      <c r="N93" s="33">
        <f>VLOOKUP(N$2,tabel_consumer!$A$7:$F$294,4,FALSE)</f>
        <v>-5.53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45463</v>
      </c>
      <c r="C122" s="31">
        <f t="shared" si="4"/>
        <v>45493</v>
      </c>
      <c r="D122" s="31">
        <f t="shared" si="4"/>
        <v>45524</v>
      </c>
      <c r="E122" s="31">
        <f t="shared" si="4"/>
        <v>45555</v>
      </c>
      <c r="F122" s="31">
        <f t="shared" si="4"/>
        <v>45585</v>
      </c>
      <c r="G122" s="31">
        <f t="shared" si="4"/>
        <v>45616</v>
      </c>
      <c r="H122" s="31">
        <f t="shared" si="4"/>
        <v>45646</v>
      </c>
      <c r="I122" s="31">
        <f t="shared" si="4"/>
        <v>45677</v>
      </c>
      <c r="J122" s="31">
        <f t="shared" si="4"/>
        <v>45708</v>
      </c>
      <c r="K122" s="31">
        <f t="shared" si="4"/>
        <v>45736</v>
      </c>
      <c r="L122" s="31">
        <f t="shared" si="4"/>
        <v>45767</v>
      </c>
      <c r="M122" s="31">
        <f t="shared" si="4"/>
        <v>45797</v>
      </c>
      <c r="N122" s="31">
        <f t="shared" si="4"/>
        <v>45828</v>
      </c>
    </row>
    <row r="123" spans="1:14" x14ac:dyDescent="0.3">
      <c r="A123" s="32" t="s">
        <v>5</v>
      </c>
      <c r="B123" s="33">
        <f>VLOOKUP(B$2,tabel_consumer!$A$7:$F$294,5,FALSE)</f>
        <v>0.63</v>
      </c>
      <c r="C123" s="33">
        <f>VLOOKUP(C$2,tabel_consumer!$A$7:$F$294,5,FALSE)</f>
        <v>-1.28</v>
      </c>
      <c r="D123" s="33">
        <f>VLOOKUP(D$2,tabel_consumer!$A$7:$F$294,5,FALSE)</f>
        <v>3.11</v>
      </c>
      <c r="E123" s="33">
        <f>VLOOKUP(E$2,tabel_consumer!$A$7:$F$294,5,FALSE)</f>
        <v>-0.94</v>
      </c>
      <c r="F123" s="33">
        <f>VLOOKUP(F$2,tabel_consumer!$A$7:$F$294,5,FALSE)</f>
        <v>-6.64</v>
      </c>
      <c r="G123" s="33">
        <f>VLOOKUP(G$2,tabel_consumer!$A$7:$F$294,5,FALSE)</f>
        <v>0.19</v>
      </c>
      <c r="H123" s="33">
        <f>VLOOKUP(H$2,tabel_consumer!$A$7:$F$294,5,FALSE)</f>
        <v>-5.91</v>
      </c>
      <c r="I123" s="33">
        <f>VLOOKUP(I$2,tabel_consumer!$A$7:$F$294,5,FALSE)</f>
        <v>8.14</v>
      </c>
      <c r="J123" s="33">
        <f>VLOOKUP(J$2,tabel_consumer!$A$7:$F$294,5,FALSE)</f>
        <v>1.03</v>
      </c>
      <c r="K123" s="33">
        <f>VLOOKUP(K$2,tabel_consumer!$A$7:$F$294,5,FALSE)</f>
        <v>-4.3</v>
      </c>
      <c r="L123" s="33">
        <f>VLOOKUP(L$2,tabel_consumer!$A$7:$F$294,5,FALSE)</f>
        <v>-0.82</v>
      </c>
      <c r="M123" s="33">
        <f>VLOOKUP(M$2,tabel_consumer!$A$7:$F$294,5,FALSE)</f>
        <v>-2.57</v>
      </c>
      <c r="N123" s="33">
        <f>VLOOKUP(N$2,tabel_consumer!$A$7:$F$294,5,FALSE)</f>
        <v>8.58</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2025-06-27T10:30:36Z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