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17\RSU_Utilisation_2017\DUS_TAB_Crois_Util_2017\TAB-221_à_TAB-223_DUS_2017\"/>
    </mc:Choice>
  </mc:AlternateContent>
  <bookViews>
    <workbookView xWindow="0" yWindow="0" windowWidth="24000" windowHeight="9735"/>
  </bookViews>
  <sheets>
    <sheet name="Tab 221_2017_Web" sheetId="19" r:id="rId1"/>
    <sheet name="Tab 222_2017_Web" sheetId="20" r:id="rId2"/>
    <sheet name="Tab 223_2017_Web" sheetId="2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21" l="1"/>
  <c r="J29" i="21"/>
  <c r="J25" i="21"/>
  <c r="J14" i="21" s="1"/>
  <c r="I25" i="21"/>
  <c r="I8" i="21" s="1"/>
  <c r="H25" i="21"/>
  <c r="H26" i="21" s="1"/>
  <c r="G25" i="21"/>
  <c r="G26" i="21" s="1"/>
  <c r="F25" i="21"/>
  <c r="F16" i="21" s="1"/>
  <c r="E25" i="21"/>
  <c r="E10" i="21" s="1"/>
  <c r="D25" i="21"/>
  <c r="D26" i="21" s="1"/>
  <c r="C25" i="21"/>
  <c r="C26" i="21" s="1"/>
  <c r="J24" i="21"/>
  <c r="I24" i="21"/>
  <c r="H24" i="21"/>
  <c r="G24" i="21"/>
  <c r="E24" i="21"/>
  <c r="D24" i="21"/>
  <c r="C24" i="21"/>
  <c r="J22" i="21"/>
  <c r="I22" i="21"/>
  <c r="G22" i="21"/>
  <c r="D22" i="21"/>
  <c r="C22" i="21"/>
  <c r="H20" i="21"/>
  <c r="G20" i="21"/>
  <c r="D20" i="21"/>
  <c r="C20" i="21"/>
  <c r="H18" i="21"/>
  <c r="G18" i="21"/>
  <c r="D18" i="21"/>
  <c r="C18" i="21"/>
  <c r="G16" i="21"/>
  <c r="D16" i="21"/>
  <c r="C16" i="21"/>
  <c r="H14" i="21"/>
  <c r="G14" i="21"/>
  <c r="D14" i="21"/>
  <c r="C14" i="21"/>
  <c r="H12" i="21"/>
  <c r="G12" i="21"/>
  <c r="D12" i="21"/>
  <c r="C12" i="21"/>
  <c r="G10" i="21"/>
  <c r="F10" i="21"/>
  <c r="D10" i="21"/>
  <c r="C10" i="21"/>
  <c r="J8" i="21"/>
  <c r="H8" i="21"/>
  <c r="G8" i="21"/>
  <c r="F8" i="21"/>
  <c r="D8" i="21"/>
  <c r="C8" i="21"/>
  <c r="J6" i="21"/>
  <c r="G6" i="21"/>
  <c r="F6" i="21"/>
  <c r="E6" i="21"/>
  <c r="D6" i="21"/>
  <c r="C6" i="21"/>
  <c r="I26" i="21" l="1"/>
  <c r="I16" i="21"/>
  <c r="I18" i="21"/>
  <c r="I20" i="21"/>
  <c r="F24" i="21"/>
  <c r="J26" i="21"/>
  <c r="I10" i="21"/>
  <c r="E12" i="21"/>
  <c r="I12" i="21"/>
  <c r="E14" i="21"/>
  <c r="I14" i="21"/>
  <c r="E16" i="21"/>
  <c r="J16" i="21"/>
  <c r="F18" i="21"/>
  <c r="J18" i="21"/>
  <c r="F20" i="21"/>
  <c r="J20" i="21"/>
  <c r="F22" i="21"/>
  <c r="E26" i="21"/>
  <c r="E18" i="21"/>
  <c r="E20" i="21"/>
  <c r="E22" i="21"/>
  <c r="F26" i="21"/>
  <c r="I6" i="21"/>
  <c r="E8" i="21"/>
  <c r="J10" i="21"/>
  <c r="F12" i="21"/>
  <c r="J12" i="21"/>
  <c r="F14" i="21"/>
  <c r="J10" i="20" l="1"/>
  <c r="J9" i="20"/>
  <c r="J6" i="20"/>
  <c r="J5" i="20"/>
  <c r="J10" i="19" l="1"/>
  <c r="J9" i="19"/>
  <c r="J6" i="19"/>
  <c r="J5" i="19"/>
</calcChain>
</file>

<file path=xl/sharedStrings.xml><?xml version="1.0" encoding="utf-8"?>
<sst xmlns="http://schemas.openxmlformats.org/spreadsheetml/2006/main" count="103" uniqueCount="43">
  <si>
    <t>Relais social urbain (RSU)</t>
  </si>
  <si>
    <t>Charleroi (RSC)</t>
  </si>
  <si>
    <t>Liège (RSPL)</t>
  </si>
  <si>
    <t>La Louvière (RSULL)</t>
  </si>
  <si>
    <t>Mons (RSUMB)</t>
  </si>
  <si>
    <t>Namur (RSUN)</t>
  </si>
  <si>
    <t>Tournai (RSUT)</t>
  </si>
  <si>
    <t>Verviers (RSUV)</t>
  </si>
  <si>
    <t>Total des RSU wallons</t>
  </si>
  <si>
    <t>CA</t>
  </si>
  <si>
    <t>Nombre de services ayant répondu à cette variable</t>
  </si>
  <si>
    <t>Services partenaires sources</t>
  </si>
  <si>
    <t>Sources : IWEPS, Relais sociaux urbains &amp; services partenaires des Relais sociaux urbains de Wallonie; Calculs : IWEPS</t>
  </si>
  <si>
    <t>Nombre de services ayant participé à la collecte relative au DUS</t>
  </si>
  <si>
    <t>Tableau 2.2.1 : Nombre d'interventions réalisées au cours de l'année par les services du dispositif d'urgence sociale (DUS) partenaires des Relais sociaux urbains (RSU).</t>
  </si>
  <si>
    <t>Répartition par moment de l'intervention et par RSU - Année 2017</t>
  </si>
  <si>
    <t>Moment de l'intervention</t>
  </si>
  <si>
    <t xml:space="preserve">Intervention en horaire diurne 
(et hors week-end et jours fériés) </t>
  </si>
  <si>
    <t>Intervention  "extra horaire"
(nuits, week-end, jours fériés)</t>
  </si>
  <si>
    <t>Tableau 2.2.2 : Nombre d'entretiens réalisés en "extra horaire" au cours de l'année par les services du dispositif d'urgence sociale (DUS) partenaires des Relais sociaux urbains (RSU).</t>
  </si>
  <si>
    <t>Répartition par modalité d'entretien et par RSU - Année 2017</t>
  </si>
  <si>
    <t>Modalité de l'entretien "extra horaire"</t>
  </si>
  <si>
    <t>Nombre d'entretiens téléphoniques en "extra horaire"</t>
  </si>
  <si>
    <t xml:space="preserve">nd </t>
  </si>
  <si>
    <t>Nombre d'entretiens en déplacements "extra horaire"</t>
  </si>
  <si>
    <t>nd</t>
  </si>
  <si>
    <t>Tableau 2.2.3 : Nombre d'aides apportées au cours de l'année par les services du dispositif d'urgence sociale (DUS) partenaires des Relais sociaux urbains (RSU).</t>
  </si>
  <si>
    <t>Répartition par type d'aide apportée et par RSU - Année 2017</t>
  </si>
  <si>
    <t>Type d'aide apportée</t>
  </si>
  <si>
    <t>Informations, soutiens, relais vers d'autres institutions
(*)</t>
  </si>
  <si>
    <t>%</t>
  </si>
  <si>
    <t>-</t>
  </si>
  <si>
    <t>Aides financières
(*)</t>
  </si>
  <si>
    <t>Aides énergie
(cartes pour compteurs à budget, bons mazout…)</t>
  </si>
  <si>
    <t>Aides alimentaires</t>
  </si>
  <si>
    <t>Aides d'orientation vers un hébergement d'urgence (abri de nuit, hôtel, maison d'accueil…)</t>
  </si>
  <si>
    <t>Aides matérielles
(vêtements, mobilier, vaisselle…)</t>
  </si>
  <si>
    <t>Aides médicales ou pharmaceutiques
(*)</t>
  </si>
  <si>
    <t>Aides en matière de transport - public ou privé -
(*)</t>
  </si>
  <si>
    <t>Autres interventions que celles précisées ci-dessus
(aides administratives, aides recherche  logement, aides au revenu, aides catastrophes naturelles, aides emploi, aides relationnelles, aides juridiques, aides déménagements…)
(*)</t>
  </si>
  <si>
    <t>Absence d'aide
(car le service est dans l'impossibilité d'assurer une aide)</t>
  </si>
  <si>
    <t>Total</t>
  </si>
  <si>
    <t>(*) Le RSPL apporte des précisions complémentaires pour Liège : 
- la catégorie "informations, soutiens..." comptabilise de l'aide pouvant être qualifiée de "psycho-sociale"
- la catégorie "aides financières" est principalement réalisée via la distribution de  bons
- la catégorie "aides en matière de transport..." est semble-t-il sous-évaluée
- la catégorie "aides médicales " consiste essentiellement en des hospitalisations 
- l'essentiel des 9886 aides comptabilisées dans la catégorie "autres interventions que celles précisées ci-dessus"  est relatif à des "aides administratives" (9055) et à de "l'aide dans la recherche au logement et pour le maintien en logement"  (647)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</si>
</sst>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Font="1"/>
    <xf numFmtId="0" fontId="0" fillId="0" borderId="0" xfId="0" applyFill="1"/>
    <xf numFmtId="0" fontId="4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164" fontId="5" fillId="2" borderId="0" xfId="1" quotePrefix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164" fontId="5" fillId="2" borderId="12" xfId="1" applyNumberFormat="1" applyFont="1" applyFill="1" applyBorder="1" applyAlignment="1">
      <alignment horizontal="center" vertical="center" wrapText="1"/>
    </xf>
    <xf numFmtId="164" fontId="5" fillId="2" borderId="12" xfId="1" quotePrefix="1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3" fontId="9" fillId="0" borderId="15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5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164" fontId="11" fillId="0" borderId="20" xfId="1" applyNumberFormat="1" applyFont="1" applyBorder="1" applyAlignment="1">
      <alignment horizontal="right" vertical="center" wrapText="1"/>
    </xf>
    <xf numFmtId="164" fontId="11" fillId="0" borderId="7" xfId="1" applyNumberFormat="1" applyFont="1" applyBorder="1" applyAlignment="1">
      <alignment horizontal="right" vertical="center" wrapText="1"/>
    </xf>
    <xf numFmtId="164" fontId="11" fillId="0" borderId="7" xfId="1" applyNumberFormat="1" applyFont="1" applyFill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1" fontId="0" fillId="0" borderId="0" xfId="0" applyNumberFormat="1" applyBorder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164" fontId="6" fillId="2" borderId="0" xfId="1" quotePrefix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164" fontId="6" fillId="2" borderId="12" xfId="1" quotePrefix="1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Fill="1"/>
    <xf numFmtId="0" fontId="8" fillId="0" borderId="0" xfId="0" applyFont="1"/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7DF52B"/>
      <color rgb="FF00FF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2"/>
  <sheetViews>
    <sheetView tabSelected="1" zoomScale="62" zoomScaleNormal="62" workbookViewId="0">
      <selection activeCell="E4" sqref="E4"/>
    </sheetView>
  </sheetViews>
  <sheetFormatPr baseColWidth="10" defaultRowHeight="15" x14ac:dyDescent="0.25"/>
  <cols>
    <col min="1" max="1" width="66.7109375" customWidth="1"/>
    <col min="2" max="2" width="9.28515625" style="3" customWidth="1"/>
    <col min="3" max="3" width="28" style="3" customWidth="1"/>
    <col min="4" max="6" width="28" customWidth="1"/>
    <col min="7" max="8" width="28" style="4" customWidth="1"/>
    <col min="9" max="9" width="28" customWidth="1"/>
    <col min="10" max="10" width="28" style="4" customWidth="1"/>
    <col min="11" max="11" width="17.7109375" style="1" customWidth="1"/>
    <col min="12" max="17" width="18.85546875" style="1" customWidth="1"/>
    <col min="18" max="16384" width="11.42578125" style="1"/>
  </cols>
  <sheetData>
    <row r="1" spans="1:17" ht="51.75" customHeight="1" x14ac:dyDescent="0.25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8"/>
    </row>
    <row r="2" spans="1:17" ht="59.25" customHeight="1" thickBot="1" x14ac:dyDescent="0.3">
      <c r="A2" s="68" t="s">
        <v>15</v>
      </c>
      <c r="B2" s="68"/>
      <c r="C2" s="69"/>
      <c r="D2" s="69"/>
      <c r="E2" s="69"/>
      <c r="F2" s="69"/>
      <c r="G2" s="69"/>
      <c r="H2" s="69"/>
      <c r="I2" s="69"/>
      <c r="J2" s="69"/>
    </row>
    <row r="3" spans="1:17" ht="51.75" customHeight="1" thickBot="1" x14ac:dyDescent="0.3">
      <c r="A3" s="70" t="s">
        <v>16</v>
      </c>
      <c r="B3" s="71"/>
      <c r="C3" s="74" t="s">
        <v>0</v>
      </c>
      <c r="D3" s="75"/>
      <c r="E3" s="75"/>
      <c r="F3" s="75"/>
      <c r="G3" s="75"/>
      <c r="H3" s="75"/>
      <c r="I3" s="75"/>
      <c r="J3" s="76"/>
    </row>
    <row r="4" spans="1:17" ht="69.75" customHeight="1" thickBot="1" x14ac:dyDescent="0.3">
      <c r="A4" s="72"/>
      <c r="B4" s="73"/>
      <c r="C4" s="20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5" t="s">
        <v>8</v>
      </c>
    </row>
    <row r="5" spans="1:17" ht="55.5" customHeight="1" thickBot="1" x14ac:dyDescent="0.3">
      <c r="A5" s="22" t="s">
        <v>17</v>
      </c>
      <c r="B5" s="23" t="s">
        <v>9</v>
      </c>
      <c r="C5" s="24">
        <v>514</v>
      </c>
      <c r="D5" s="25">
        <v>5177</v>
      </c>
      <c r="E5" s="25">
        <v>316</v>
      </c>
      <c r="F5" s="25">
        <v>1121</v>
      </c>
      <c r="G5" s="25">
        <v>2496</v>
      </c>
      <c r="H5" s="25">
        <v>3538</v>
      </c>
      <c r="I5" s="25">
        <v>3184</v>
      </c>
      <c r="J5" s="26">
        <f>SUM(C5:I5)</f>
        <v>16346</v>
      </c>
    </row>
    <row r="6" spans="1:17" ht="55.5" customHeight="1" thickBot="1" x14ac:dyDescent="0.3">
      <c r="A6" s="21" t="s">
        <v>18</v>
      </c>
      <c r="B6" s="18" t="s">
        <v>9</v>
      </c>
      <c r="C6" s="27">
        <v>746</v>
      </c>
      <c r="D6" s="28">
        <v>548</v>
      </c>
      <c r="E6" s="28">
        <v>93</v>
      </c>
      <c r="F6" s="28">
        <v>88</v>
      </c>
      <c r="G6" s="28">
        <v>3172</v>
      </c>
      <c r="H6" s="28">
        <v>337</v>
      </c>
      <c r="I6" s="28">
        <v>2012</v>
      </c>
      <c r="J6" s="29">
        <f>SUM(C6:I6)</f>
        <v>6996</v>
      </c>
    </row>
    <row r="7" spans="1:17" ht="45" customHeight="1" thickBot="1" x14ac:dyDescent="0.3">
      <c r="A7" s="19"/>
      <c r="B7" s="5"/>
      <c r="C7" s="6"/>
      <c r="D7" s="6"/>
      <c r="E7" s="7"/>
      <c r="F7" s="7"/>
      <c r="G7" s="7"/>
      <c r="H7" s="7"/>
      <c r="I7" s="8"/>
      <c r="J7" s="16"/>
    </row>
    <row r="8" spans="1:17" ht="51.75" customHeight="1" thickBot="1" x14ac:dyDescent="0.3">
      <c r="A8" s="77" t="s">
        <v>11</v>
      </c>
      <c r="B8" s="78"/>
      <c r="C8" s="12"/>
      <c r="D8" s="12"/>
      <c r="E8" s="12"/>
      <c r="F8" s="13"/>
      <c r="G8" s="14"/>
      <c r="H8" s="14"/>
      <c r="I8" s="14"/>
      <c r="J8" s="17"/>
    </row>
    <row r="9" spans="1:17" ht="51.75" customHeight="1" thickBot="1" x14ac:dyDescent="0.3">
      <c r="A9" s="66" t="s">
        <v>10</v>
      </c>
      <c r="B9" s="67"/>
      <c r="C9" s="30">
        <v>1</v>
      </c>
      <c r="D9" s="30">
        <v>2</v>
      </c>
      <c r="E9" s="30">
        <v>1</v>
      </c>
      <c r="F9" s="30">
        <v>2</v>
      </c>
      <c r="G9" s="30">
        <v>1</v>
      </c>
      <c r="H9" s="30">
        <v>1</v>
      </c>
      <c r="I9" s="30">
        <v>1</v>
      </c>
      <c r="J9" s="31">
        <f>+I9+H9+G9+F9+E9+D9+C9</f>
        <v>9</v>
      </c>
    </row>
    <row r="10" spans="1:17" ht="51.75" customHeight="1" thickBot="1" x14ac:dyDescent="0.3">
      <c r="A10" s="66" t="s">
        <v>13</v>
      </c>
      <c r="B10" s="67"/>
      <c r="C10" s="32">
        <v>1</v>
      </c>
      <c r="D10" s="32">
        <v>2</v>
      </c>
      <c r="E10" s="32">
        <v>1</v>
      </c>
      <c r="F10" s="32">
        <v>2</v>
      </c>
      <c r="G10" s="32">
        <v>1</v>
      </c>
      <c r="H10" s="32">
        <v>1</v>
      </c>
      <c r="I10" s="32">
        <v>1</v>
      </c>
      <c r="J10" s="33">
        <f>SUM(C10:I10)</f>
        <v>9</v>
      </c>
    </row>
    <row r="11" spans="1:17" ht="51.75" customHeight="1" x14ac:dyDescent="0.35">
      <c r="A11" s="9" t="s">
        <v>12</v>
      </c>
      <c r="B11" s="9"/>
      <c r="C11" s="10"/>
      <c r="D11" s="10"/>
      <c r="E11" s="10"/>
      <c r="F11" s="2"/>
    </row>
    <row r="12" spans="1:17" s="4" customFormat="1" ht="37.5" customHeight="1" x14ac:dyDescent="0.35">
      <c r="A12" s="2"/>
      <c r="B12" s="3"/>
      <c r="C12" s="3"/>
      <c r="D12" s="2"/>
      <c r="E12"/>
      <c r="F12"/>
      <c r="I12"/>
      <c r="K12" s="1"/>
      <c r="L12" s="1"/>
      <c r="M12" s="1"/>
      <c r="N12" s="1"/>
      <c r="O12" s="1"/>
      <c r="P12" s="1"/>
      <c r="Q12" s="1"/>
    </row>
  </sheetData>
  <mergeCells count="7">
    <mergeCell ref="A10:B10"/>
    <mergeCell ref="A1:J1"/>
    <mergeCell ref="A2:J2"/>
    <mergeCell ref="A3:B4"/>
    <mergeCell ref="C3:J3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&amp;L&amp;F&amp;C&amp;A&amp;R&amp;P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2"/>
  <sheetViews>
    <sheetView zoomScale="62" zoomScaleNormal="62" workbookViewId="0">
      <selection sqref="A1:J1"/>
    </sheetView>
  </sheetViews>
  <sheetFormatPr baseColWidth="10" defaultRowHeight="15" x14ac:dyDescent="0.25"/>
  <cols>
    <col min="1" max="1" width="66.7109375" customWidth="1"/>
    <col min="2" max="2" width="9.28515625" style="3" customWidth="1"/>
    <col min="3" max="3" width="28" style="3" customWidth="1"/>
    <col min="4" max="6" width="28" customWidth="1"/>
    <col min="7" max="8" width="28" style="4" customWidth="1"/>
    <col min="9" max="9" width="28" customWidth="1"/>
    <col min="10" max="10" width="28" style="4" customWidth="1"/>
    <col min="11" max="11" width="17.7109375" style="1" customWidth="1"/>
    <col min="12" max="17" width="18.85546875" style="1" customWidth="1"/>
    <col min="18" max="16384" width="11.42578125" style="1"/>
  </cols>
  <sheetData>
    <row r="1" spans="1:17" ht="51.75" customHeight="1" x14ac:dyDescent="0.25">
      <c r="A1" s="68" t="s">
        <v>19</v>
      </c>
      <c r="B1" s="68"/>
      <c r="C1" s="68"/>
      <c r="D1" s="68"/>
      <c r="E1" s="68"/>
      <c r="F1" s="68"/>
      <c r="G1" s="68"/>
      <c r="H1" s="68"/>
      <c r="I1" s="68"/>
      <c r="J1" s="68"/>
    </row>
    <row r="2" spans="1:17" ht="59.25" customHeight="1" thickBot="1" x14ac:dyDescent="0.3">
      <c r="A2" s="68" t="s">
        <v>20</v>
      </c>
      <c r="B2" s="68"/>
      <c r="C2" s="69"/>
      <c r="D2" s="69"/>
      <c r="E2" s="69"/>
      <c r="F2" s="69"/>
      <c r="G2" s="69"/>
      <c r="H2" s="69"/>
      <c r="I2" s="69"/>
      <c r="J2" s="69"/>
    </row>
    <row r="3" spans="1:17" ht="51.75" customHeight="1" thickBot="1" x14ac:dyDescent="0.3">
      <c r="A3" s="70" t="s">
        <v>21</v>
      </c>
      <c r="B3" s="71"/>
      <c r="C3" s="74" t="s">
        <v>0</v>
      </c>
      <c r="D3" s="75"/>
      <c r="E3" s="75"/>
      <c r="F3" s="75"/>
      <c r="G3" s="75"/>
      <c r="H3" s="75"/>
      <c r="I3" s="75"/>
      <c r="J3" s="76"/>
    </row>
    <row r="4" spans="1:17" ht="69.75" customHeight="1" thickBot="1" x14ac:dyDescent="0.3">
      <c r="A4" s="72"/>
      <c r="B4" s="73"/>
      <c r="C4" s="20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5" t="s">
        <v>8</v>
      </c>
    </row>
    <row r="5" spans="1:17" ht="55.5" customHeight="1" thickBot="1" x14ac:dyDescent="0.3">
      <c r="A5" s="22" t="s">
        <v>22</v>
      </c>
      <c r="B5" s="23" t="s">
        <v>9</v>
      </c>
      <c r="C5" s="34" t="s">
        <v>23</v>
      </c>
      <c r="D5" s="35" t="s">
        <v>23</v>
      </c>
      <c r="E5" s="35">
        <v>83</v>
      </c>
      <c r="F5" s="35">
        <v>5</v>
      </c>
      <c r="G5" s="35">
        <v>1682</v>
      </c>
      <c r="H5" s="35">
        <v>256</v>
      </c>
      <c r="I5" s="35">
        <v>2012</v>
      </c>
      <c r="J5" s="36">
        <f>SUM(C5:I5)</f>
        <v>4038</v>
      </c>
    </row>
    <row r="6" spans="1:17" ht="55.5" customHeight="1" thickBot="1" x14ac:dyDescent="0.3">
      <c r="A6" s="21" t="s">
        <v>24</v>
      </c>
      <c r="B6" s="18" t="s">
        <v>9</v>
      </c>
      <c r="C6" s="37" t="s">
        <v>23</v>
      </c>
      <c r="D6" s="38" t="s">
        <v>23</v>
      </c>
      <c r="E6" s="38">
        <v>10</v>
      </c>
      <c r="F6" s="38">
        <v>5</v>
      </c>
      <c r="G6" s="38">
        <v>348</v>
      </c>
      <c r="H6" s="38">
        <v>81</v>
      </c>
      <c r="I6" s="38" t="s">
        <v>25</v>
      </c>
      <c r="J6" s="39">
        <f>SUM(C6:I6)</f>
        <v>444</v>
      </c>
    </row>
    <row r="7" spans="1:17" ht="45" customHeight="1" thickBot="1" x14ac:dyDescent="0.3">
      <c r="A7" s="19"/>
      <c r="B7" s="5"/>
      <c r="C7" s="6"/>
      <c r="D7" s="6"/>
      <c r="E7" s="7"/>
      <c r="F7" s="7"/>
      <c r="G7" s="7"/>
      <c r="H7" s="7"/>
      <c r="I7" s="8"/>
      <c r="J7" s="16"/>
    </row>
    <row r="8" spans="1:17" ht="51.75" customHeight="1" thickBot="1" x14ac:dyDescent="0.3">
      <c r="A8" s="77" t="s">
        <v>11</v>
      </c>
      <c r="B8" s="78"/>
      <c r="C8" s="12"/>
      <c r="D8" s="12"/>
      <c r="E8" s="12"/>
      <c r="F8" s="13"/>
      <c r="G8" s="14"/>
      <c r="H8" s="14"/>
      <c r="I8" s="14"/>
      <c r="J8" s="17"/>
    </row>
    <row r="9" spans="1:17" ht="51.75" customHeight="1" thickBot="1" x14ac:dyDescent="0.3">
      <c r="A9" s="66" t="s">
        <v>10</v>
      </c>
      <c r="B9" s="67"/>
      <c r="C9" s="30">
        <v>0</v>
      </c>
      <c r="D9" s="30">
        <v>0</v>
      </c>
      <c r="E9" s="30">
        <v>1</v>
      </c>
      <c r="F9" s="30">
        <v>1</v>
      </c>
      <c r="G9" s="30">
        <v>1</v>
      </c>
      <c r="H9" s="30">
        <v>1</v>
      </c>
      <c r="I9" s="30">
        <v>1</v>
      </c>
      <c r="J9" s="31">
        <f>+I9+H9+G9+F9+E9+D9+C9</f>
        <v>5</v>
      </c>
    </row>
    <row r="10" spans="1:17" ht="51.75" customHeight="1" thickBot="1" x14ac:dyDescent="0.3">
      <c r="A10" s="66" t="s">
        <v>13</v>
      </c>
      <c r="B10" s="67"/>
      <c r="C10" s="32">
        <v>1</v>
      </c>
      <c r="D10" s="32">
        <v>2</v>
      </c>
      <c r="E10" s="32">
        <v>1</v>
      </c>
      <c r="F10" s="32">
        <v>2</v>
      </c>
      <c r="G10" s="32">
        <v>1</v>
      </c>
      <c r="H10" s="32">
        <v>1</v>
      </c>
      <c r="I10" s="32">
        <v>1</v>
      </c>
      <c r="J10" s="33">
        <f>SUM(C10:I10)</f>
        <v>9</v>
      </c>
    </row>
    <row r="11" spans="1:17" ht="51.75" customHeight="1" x14ac:dyDescent="0.35">
      <c r="A11" s="9" t="s">
        <v>12</v>
      </c>
      <c r="B11" s="9"/>
      <c r="C11" s="10"/>
      <c r="D11" s="10"/>
      <c r="E11" s="10"/>
      <c r="F11" s="2"/>
    </row>
    <row r="12" spans="1:17" s="4" customFormat="1" ht="37.5" customHeight="1" x14ac:dyDescent="0.35">
      <c r="A12" s="2"/>
      <c r="B12" s="3"/>
      <c r="C12" s="3"/>
      <c r="D12" s="2"/>
      <c r="E12"/>
      <c r="F12"/>
      <c r="I12"/>
      <c r="K12" s="1"/>
      <c r="L12" s="1"/>
      <c r="M12" s="1"/>
      <c r="N12" s="1"/>
      <c r="O12" s="1"/>
      <c r="P12" s="1"/>
      <c r="Q12" s="1"/>
    </row>
  </sheetData>
  <mergeCells count="7">
    <mergeCell ref="A10:B10"/>
    <mergeCell ref="A1:J1"/>
    <mergeCell ref="A2:J2"/>
    <mergeCell ref="A3:B4"/>
    <mergeCell ref="C3:J3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&amp;L&amp;F&amp;C&amp;A&amp;R&amp;P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3"/>
  <sheetViews>
    <sheetView topLeftCell="A13" zoomScale="60" zoomScaleNormal="60" workbookViewId="0">
      <selection sqref="A1:J1"/>
    </sheetView>
  </sheetViews>
  <sheetFormatPr baseColWidth="10" defaultRowHeight="15" x14ac:dyDescent="0.25"/>
  <cols>
    <col min="1" max="1" width="66.7109375" customWidth="1"/>
    <col min="2" max="2" width="9.28515625" style="3" customWidth="1"/>
    <col min="3" max="3" width="28" style="3" customWidth="1"/>
    <col min="4" max="6" width="28" customWidth="1"/>
    <col min="7" max="8" width="28" style="4" customWidth="1"/>
    <col min="9" max="9" width="28" customWidth="1"/>
    <col min="10" max="10" width="28" style="4" customWidth="1"/>
    <col min="11" max="11" width="17.7109375" style="1" customWidth="1"/>
    <col min="12" max="17" width="18.85546875" style="1" customWidth="1"/>
    <col min="18" max="16384" width="11.42578125" style="1"/>
  </cols>
  <sheetData>
    <row r="1" spans="1:10" ht="51.75" customHeight="1" x14ac:dyDescent="0.25">
      <c r="A1" s="81" t="s">
        <v>26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59.25" customHeight="1" thickBot="1" x14ac:dyDescent="0.3">
      <c r="A2" s="81" t="s">
        <v>27</v>
      </c>
      <c r="B2" s="81"/>
      <c r="C2" s="82"/>
      <c r="D2" s="82"/>
      <c r="E2" s="82"/>
      <c r="F2" s="82"/>
      <c r="G2" s="82"/>
      <c r="H2" s="82"/>
      <c r="I2" s="82"/>
      <c r="J2" s="82"/>
    </row>
    <row r="3" spans="1:10" ht="51.75" customHeight="1" thickBot="1" x14ac:dyDescent="0.3">
      <c r="A3" s="83" t="s">
        <v>28</v>
      </c>
      <c r="B3" s="84"/>
      <c r="C3" s="87" t="s">
        <v>0</v>
      </c>
      <c r="D3" s="88"/>
      <c r="E3" s="88"/>
      <c r="F3" s="88"/>
      <c r="G3" s="88"/>
      <c r="H3" s="88"/>
      <c r="I3" s="88"/>
      <c r="J3" s="89"/>
    </row>
    <row r="4" spans="1:10" ht="69.75" customHeight="1" thickBot="1" x14ac:dyDescent="0.3">
      <c r="A4" s="85"/>
      <c r="B4" s="86"/>
      <c r="C4" s="40" t="s">
        <v>1</v>
      </c>
      <c r="D4" s="41" t="s">
        <v>2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7</v>
      </c>
      <c r="J4" s="42" t="s">
        <v>8</v>
      </c>
    </row>
    <row r="5" spans="1:10" ht="33.75" customHeight="1" x14ac:dyDescent="0.25">
      <c r="A5" s="79" t="s">
        <v>29</v>
      </c>
      <c r="B5" s="43" t="s">
        <v>9</v>
      </c>
      <c r="C5" s="24">
        <v>137</v>
      </c>
      <c r="D5" s="25">
        <v>4196</v>
      </c>
      <c r="E5" s="25">
        <v>69</v>
      </c>
      <c r="F5" s="25">
        <v>499</v>
      </c>
      <c r="G5" s="25">
        <v>2877</v>
      </c>
      <c r="H5" s="25" t="s">
        <v>25</v>
      </c>
      <c r="I5" s="25">
        <v>8705</v>
      </c>
      <c r="J5" s="26">
        <v>16483</v>
      </c>
    </row>
    <row r="6" spans="1:10" ht="33.75" customHeight="1" thickBot="1" x14ac:dyDescent="0.3">
      <c r="A6" s="80"/>
      <c r="B6" s="44" t="s">
        <v>30</v>
      </c>
      <c r="C6" s="45">
        <f t="shared" ref="C6:G6" si="0">C5/C25</f>
        <v>0.10686427457098284</v>
      </c>
      <c r="D6" s="46">
        <f t="shared" si="0"/>
        <v>0.26649730073039057</v>
      </c>
      <c r="E6" s="46">
        <f t="shared" si="0"/>
        <v>0.4859154929577465</v>
      </c>
      <c r="F6" s="46">
        <f t="shared" si="0"/>
        <v>0.44833782569631625</v>
      </c>
      <c r="G6" s="46">
        <f t="shared" si="0"/>
        <v>0.44904011237708757</v>
      </c>
      <c r="H6" s="46" t="s">
        <v>31</v>
      </c>
      <c r="I6" s="46">
        <f>I5/I$25</f>
        <v>0.36941945340349686</v>
      </c>
      <c r="J6" s="47">
        <f>J5/J25</f>
        <v>0.31814321559544489</v>
      </c>
    </row>
    <row r="7" spans="1:10" ht="33.75" customHeight="1" x14ac:dyDescent="0.25">
      <c r="A7" s="79" t="s">
        <v>32</v>
      </c>
      <c r="B7" s="48" t="s">
        <v>9</v>
      </c>
      <c r="C7" s="24">
        <v>11</v>
      </c>
      <c r="D7" s="25">
        <v>284</v>
      </c>
      <c r="E7" s="25">
        <v>0</v>
      </c>
      <c r="F7" s="25">
        <v>337</v>
      </c>
      <c r="G7" s="25">
        <v>135</v>
      </c>
      <c r="H7" s="25">
        <v>2362</v>
      </c>
      <c r="I7" s="25">
        <v>60</v>
      </c>
      <c r="J7" s="26">
        <v>3189</v>
      </c>
    </row>
    <row r="8" spans="1:10" ht="33.75" customHeight="1" thickBot="1" x14ac:dyDescent="0.3">
      <c r="A8" s="80"/>
      <c r="B8" s="44" t="s">
        <v>30</v>
      </c>
      <c r="C8" s="45">
        <f t="shared" ref="C8:H8" si="1">C7/C25</f>
        <v>8.5803432137285494E-3</v>
      </c>
      <c r="D8" s="46">
        <f t="shared" si="1"/>
        <v>1.803747221340108E-2</v>
      </c>
      <c r="E8" s="46">
        <f t="shared" si="1"/>
        <v>0</v>
      </c>
      <c r="F8" s="46">
        <f t="shared" si="1"/>
        <v>0.302785265049416</v>
      </c>
      <c r="G8" s="46">
        <f t="shared" si="1"/>
        <v>2.1070703917590135E-2</v>
      </c>
      <c r="H8" s="46">
        <f t="shared" si="1"/>
        <v>0.66404273263986502</v>
      </c>
      <c r="I8" s="46">
        <f>I7/I$25</f>
        <v>2.5462570022067562E-3</v>
      </c>
      <c r="J8" s="47">
        <f>J7/J$25</f>
        <v>6.1551823972206141E-2</v>
      </c>
    </row>
    <row r="9" spans="1:10" ht="33.75" customHeight="1" x14ac:dyDescent="0.25">
      <c r="A9" s="79" t="s">
        <v>33</v>
      </c>
      <c r="B9" s="48" t="s">
        <v>9</v>
      </c>
      <c r="C9" s="24">
        <v>42</v>
      </c>
      <c r="D9" s="25">
        <v>9</v>
      </c>
      <c r="E9" s="25">
        <v>0</v>
      </c>
      <c r="F9" s="25">
        <v>23</v>
      </c>
      <c r="G9" s="25">
        <v>0</v>
      </c>
      <c r="H9" s="25" t="s">
        <v>25</v>
      </c>
      <c r="I9" s="25">
        <v>4</v>
      </c>
      <c r="J9" s="26">
        <v>78</v>
      </c>
    </row>
    <row r="10" spans="1:10" ht="33.75" customHeight="1" thickBot="1" x14ac:dyDescent="0.3">
      <c r="A10" s="80"/>
      <c r="B10" s="44" t="s">
        <v>30</v>
      </c>
      <c r="C10" s="45">
        <f>C9/C25</f>
        <v>3.2761310452418098E-2</v>
      </c>
      <c r="D10" s="46">
        <f>D9/D25</f>
        <v>5.7161003493172435E-4</v>
      </c>
      <c r="E10" s="46">
        <f>E9/E25</f>
        <v>0</v>
      </c>
      <c r="F10" s="46">
        <f>F9/F25</f>
        <v>2.0664869721473494E-2</v>
      </c>
      <c r="G10" s="46">
        <f>G9/G25</f>
        <v>0</v>
      </c>
      <c r="H10" s="46" t="s">
        <v>31</v>
      </c>
      <c r="I10" s="46">
        <f>I9/I$25</f>
        <v>1.6975046681378373E-4</v>
      </c>
      <c r="J10" s="47">
        <f>J9/J$25</f>
        <v>1.5055008685581934E-3</v>
      </c>
    </row>
    <row r="11" spans="1:10" ht="33.75" customHeight="1" x14ac:dyDescent="0.25">
      <c r="A11" s="79" t="s">
        <v>34</v>
      </c>
      <c r="B11" s="48" t="s">
        <v>9</v>
      </c>
      <c r="C11" s="24">
        <v>158</v>
      </c>
      <c r="D11" s="25">
        <v>13</v>
      </c>
      <c r="E11" s="25">
        <v>0</v>
      </c>
      <c r="F11" s="25">
        <v>118</v>
      </c>
      <c r="G11" s="25">
        <v>0</v>
      </c>
      <c r="H11" s="25">
        <v>529</v>
      </c>
      <c r="I11" s="25">
        <v>13</v>
      </c>
      <c r="J11" s="26">
        <v>831</v>
      </c>
    </row>
    <row r="12" spans="1:10" ht="33.75" customHeight="1" thickBot="1" x14ac:dyDescent="0.3">
      <c r="A12" s="80"/>
      <c r="B12" s="44" t="s">
        <v>30</v>
      </c>
      <c r="C12" s="45">
        <f t="shared" ref="C12:H12" si="2">C11/C25</f>
        <v>0.12324492979719189</v>
      </c>
      <c r="D12" s="46">
        <f t="shared" si="2"/>
        <v>8.2565893934582405E-4</v>
      </c>
      <c r="E12" s="46">
        <f t="shared" si="2"/>
        <v>0</v>
      </c>
      <c r="F12" s="46">
        <f t="shared" si="2"/>
        <v>0.10601976639712489</v>
      </c>
      <c r="G12" s="46">
        <f t="shared" si="2"/>
        <v>0</v>
      </c>
      <c r="H12" s="46">
        <f t="shared" si="2"/>
        <v>0.14872083216193421</v>
      </c>
      <c r="I12" s="46">
        <f>I11/I$25</f>
        <v>5.5168901714479715E-4</v>
      </c>
      <c r="J12" s="47">
        <f>J11/J$25</f>
        <v>1.6039374638100751E-2</v>
      </c>
    </row>
    <row r="13" spans="1:10" ht="33.75" customHeight="1" x14ac:dyDescent="0.25">
      <c r="A13" s="79" t="s">
        <v>35</v>
      </c>
      <c r="B13" s="48" t="s">
        <v>9</v>
      </c>
      <c r="C13" s="24">
        <v>479</v>
      </c>
      <c r="D13" s="25">
        <v>1185</v>
      </c>
      <c r="E13" s="25">
        <v>2</v>
      </c>
      <c r="F13" s="25">
        <v>35</v>
      </c>
      <c r="G13" s="25">
        <v>1922</v>
      </c>
      <c r="H13" s="25">
        <v>56</v>
      </c>
      <c r="I13" s="25">
        <v>2451</v>
      </c>
      <c r="J13" s="26">
        <v>6130</v>
      </c>
    </row>
    <row r="14" spans="1:10" ht="33.75" customHeight="1" thickBot="1" x14ac:dyDescent="0.3">
      <c r="A14" s="80"/>
      <c r="B14" s="44" t="s">
        <v>30</v>
      </c>
      <c r="C14" s="45">
        <f t="shared" ref="C14:H14" si="3">C13/C25</f>
        <v>0.37363494539781589</v>
      </c>
      <c r="D14" s="46">
        <f t="shared" si="3"/>
        <v>7.5261987932677035E-2</v>
      </c>
      <c r="E14" s="46">
        <f t="shared" si="3"/>
        <v>1.4084507042253521E-2</v>
      </c>
      <c r="F14" s="46">
        <f t="shared" si="3"/>
        <v>3.1446540880503145E-2</v>
      </c>
      <c r="G14" s="46">
        <f t="shared" si="3"/>
        <v>0.29998439207117217</v>
      </c>
      <c r="H14" s="46">
        <f t="shared" si="3"/>
        <v>1.5743604160809672E-2</v>
      </c>
      <c r="I14" s="46">
        <f>I13/I$25</f>
        <v>0.10401459854014598</v>
      </c>
      <c r="J14" s="47">
        <f>J13/J$25</f>
        <v>0.11831692723412468</v>
      </c>
    </row>
    <row r="15" spans="1:10" ht="33.75" customHeight="1" x14ac:dyDescent="0.25">
      <c r="A15" s="79" t="s">
        <v>36</v>
      </c>
      <c r="B15" s="48" t="s">
        <v>9</v>
      </c>
      <c r="C15" s="24">
        <v>12</v>
      </c>
      <c r="D15" s="25">
        <v>1</v>
      </c>
      <c r="E15" s="25">
        <v>0</v>
      </c>
      <c r="F15" s="25">
        <v>12</v>
      </c>
      <c r="G15" s="25">
        <v>253</v>
      </c>
      <c r="H15" s="25" t="s">
        <v>25</v>
      </c>
      <c r="I15" s="25">
        <v>109</v>
      </c>
      <c r="J15" s="26">
        <v>387</v>
      </c>
    </row>
    <row r="16" spans="1:10" ht="33.75" customHeight="1" thickBot="1" x14ac:dyDescent="0.3">
      <c r="A16" s="80"/>
      <c r="B16" s="44" t="s">
        <v>30</v>
      </c>
      <c r="C16" s="45">
        <f>C15/C25</f>
        <v>9.3603744149765994E-3</v>
      </c>
      <c r="D16" s="46">
        <f>D15/D25</f>
        <v>6.3512226103524925E-5</v>
      </c>
      <c r="E16" s="46">
        <f>E15/E25</f>
        <v>0</v>
      </c>
      <c r="F16" s="46">
        <f>F15/F25</f>
        <v>1.078167115902965E-2</v>
      </c>
      <c r="G16" s="46">
        <f>G15/G25</f>
        <v>3.94880599344467E-2</v>
      </c>
      <c r="H16" s="46" t="s">
        <v>31</v>
      </c>
      <c r="I16" s="46">
        <f>I15/I$25</f>
        <v>4.6257002206756071E-3</v>
      </c>
      <c r="J16" s="47">
        <f>J15/J$25</f>
        <v>7.4696004632310367E-3</v>
      </c>
    </row>
    <row r="17" spans="1:17" ht="33.75" customHeight="1" x14ac:dyDescent="0.25">
      <c r="A17" s="79" t="s">
        <v>37</v>
      </c>
      <c r="B17" s="48" t="s">
        <v>9</v>
      </c>
      <c r="C17" s="24">
        <v>83</v>
      </c>
      <c r="D17" s="25">
        <v>31</v>
      </c>
      <c r="E17" s="25">
        <v>0</v>
      </c>
      <c r="F17" s="25">
        <v>30</v>
      </c>
      <c r="G17" s="25">
        <v>719</v>
      </c>
      <c r="H17" s="25">
        <v>399</v>
      </c>
      <c r="I17" s="25">
        <v>103</v>
      </c>
      <c r="J17" s="26">
        <v>1365</v>
      </c>
    </row>
    <row r="18" spans="1:17" ht="33.75" customHeight="1" thickBot="1" x14ac:dyDescent="0.3">
      <c r="A18" s="80"/>
      <c r="B18" s="44" t="s">
        <v>30</v>
      </c>
      <c r="C18" s="45">
        <f>C17/C25</f>
        <v>6.4742589703588149E-2</v>
      </c>
      <c r="D18" s="46">
        <f t="shared" ref="D18:J18" si="4">D17/D25</f>
        <v>1.9688790092092729E-3</v>
      </c>
      <c r="E18" s="46">
        <f t="shared" si="4"/>
        <v>0</v>
      </c>
      <c r="F18" s="46">
        <f t="shared" si="4"/>
        <v>2.6954177897574125E-2</v>
      </c>
      <c r="G18" s="46">
        <f t="shared" si="4"/>
        <v>0.11222100827220229</v>
      </c>
      <c r="H18" s="46">
        <f t="shared" si="4"/>
        <v>0.11217317964576891</v>
      </c>
      <c r="I18" s="46">
        <f t="shared" si="4"/>
        <v>4.3710745204549309E-3</v>
      </c>
      <c r="J18" s="47">
        <f t="shared" si="4"/>
        <v>2.6346265199768383E-2</v>
      </c>
    </row>
    <row r="19" spans="1:17" ht="33.75" customHeight="1" x14ac:dyDescent="0.25">
      <c r="A19" s="79" t="s">
        <v>38</v>
      </c>
      <c r="B19" s="48" t="s">
        <v>9</v>
      </c>
      <c r="C19" s="24">
        <v>4</v>
      </c>
      <c r="D19" s="25">
        <v>27</v>
      </c>
      <c r="E19" s="25">
        <v>1</v>
      </c>
      <c r="F19" s="25">
        <v>0</v>
      </c>
      <c r="G19" s="25">
        <v>256</v>
      </c>
      <c r="H19" s="25">
        <v>109</v>
      </c>
      <c r="I19" s="25">
        <v>79</v>
      </c>
      <c r="J19" s="26">
        <v>476</v>
      </c>
    </row>
    <row r="20" spans="1:17" ht="33.75" customHeight="1" thickBot="1" x14ac:dyDescent="0.3">
      <c r="A20" s="80"/>
      <c r="B20" s="44" t="s">
        <v>30</v>
      </c>
      <c r="C20" s="45">
        <f>C19/C25</f>
        <v>3.1201248049921998E-3</v>
      </c>
      <c r="D20" s="46">
        <f t="shared" ref="D20:J20" si="5">D19/D25</f>
        <v>1.7148301047951731E-3</v>
      </c>
      <c r="E20" s="46">
        <f t="shared" si="5"/>
        <v>7.0422535211267607E-3</v>
      </c>
      <c r="F20" s="46">
        <f t="shared" si="5"/>
        <v>0</v>
      </c>
      <c r="G20" s="46">
        <f t="shared" si="5"/>
        <v>3.9956297799282038E-2</v>
      </c>
      <c r="H20" s="46">
        <f t="shared" si="5"/>
        <v>3.064380095586168E-2</v>
      </c>
      <c r="I20" s="46">
        <f t="shared" si="5"/>
        <v>3.352571719572229E-3</v>
      </c>
      <c r="J20" s="47">
        <f t="shared" si="5"/>
        <v>9.1874155568423092E-3</v>
      </c>
    </row>
    <row r="21" spans="1:17" ht="44.25" customHeight="1" x14ac:dyDescent="0.25">
      <c r="A21" s="79" t="s">
        <v>39</v>
      </c>
      <c r="B21" s="48" t="s">
        <v>9</v>
      </c>
      <c r="C21" s="24">
        <v>219</v>
      </c>
      <c r="D21" s="25">
        <v>9886</v>
      </c>
      <c r="E21" s="25">
        <v>28</v>
      </c>
      <c r="F21" s="25">
        <v>0</v>
      </c>
      <c r="G21" s="25">
        <v>245</v>
      </c>
      <c r="H21" s="25" t="s">
        <v>25</v>
      </c>
      <c r="I21" s="25">
        <v>12040</v>
      </c>
      <c r="J21" s="26">
        <v>22418</v>
      </c>
    </row>
    <row r="22" spans="1:17" ht="44.25" customHeight="1" thickBot="1" x14ac:dyDescent="0.3">
      <c r="A22" s="80"/>
      <c r="B22" s="44" t="s">
        <v>30</v>
      </c>
      <c r="C22" s="45">
        <f>C21/C25</f>
        <v>0.17082683307332294</v>
      </c>
      <c r="D22" s="46">
        <f t="shared" ref="D22:J22" si="6">D21/D25</f>
        <v>0.62788186725944739</v>
      </c>
      <c r="E22" s="46">
        <f t="shared" si="6"/>
        <v>0.19718309859154928</v>
      </c>
      <c r="F22" s="46">
        <f t="shared" si="6"/>
        <v>0</v>
      </c>
      <c r="G22" s="46">
        <f t="shared" si="6"/>
        <v>3.8239425628219137E-2</v>
      </c>
      <c r="H22" s="46" t="s">
        <v>31</v>
      </c>
      <c r="I22" s="46">
        <f t="shared" si="6"/>
        <v>0.51094890510948909</v>
      </c>
      <c r="J22" s="47">
        <f t="shared" si="6"/>
        <v>0.43269639065817411</v>
      </c>
    </row>
    <row r="23" spans="1:17" ht="33.75" customHeight="1" x14ac:dyDescent="0.25">
      <c r="A23" s="79" t="s">
        <v>40</v>
      </c>
      <c r="B23" s="48" t="s">
        <v>9</v>
      </c>
      <c r="C23" s="24">
        <v>137</v>
      </c>
      <c r="D23" s="25">
        <v>113</v>
      </c>
      <c r="E23" s="25">
        <v>42</v>
      </c>
      <c r="F23" s="25">
        <v>59</v>
      </c>
      <c r="G23" s="25">
        <v>0</v>
      </c>
      <c r="H23" s="25">
        <v>102</v>
      </c>
      <c r="I23" s="25">
        <v>0</v>
      </c>
      <c r="J23" s="26">
        <v>453</v>
      </c>
    </row>
    <row r="24" spans="1:17" ht="33.75" customHeight="1" thickBot="1" x14ac:dyDescent="0.3">
      <c r="A24" s="80"/>
      <c r="B24" s="44" t="s">
        <v>30</v>
      </c>
      <c r="C24" s="45">
        <f t="shared" ref="C24:H24" si="7">C23/C25</f>
        <v>0.10686427457098284</v>
      </c>
      <c r="D24" s="46">
        <f t="shared" si="7"/>
        <v>7.1768815496983168E-3</v>
      </c>
      <c r="E24" s="46">
        <f t="shared" si="7"/>
        <v>0.29577464788732394</v>
      </c>
      <c r="F24" s="46">
        <f t="shared" si="7"/>
        <v>5.3009883198562445E-2</v>
      </c>
      <c r="G24" s="46">
        <f t="shared" si="7"/>
        <v>0</v>
      </c>
      <c r="H24" s="46">
        <f t="shared" si="7"/>
        <v>2.8675850435760472E-2</v>
      </c>
      <c r="I24" s="46">
        <f>I23/I$25</f>
        <v>0</v>
      </c>
      <c r="J24" s="47">
        <f>J23/J$25</f>
        <v>8.7434858135495078E-3</v>
      </c>
    </row>
    <row r="25" spans="1:17" s="49" customFormat="1" ht="33.75" customHeight="1" x14ac:dyDescent="0.25">
      <c r="A25" s="79" t="s">
        <v>41</v>
      </c>
      <c r="B25" s="48" t="s">
        <v>9</v>
      </c>
      <c r="C25" s="24">
        <f t="shared" ref="C25:G25" si="8">C5+C7+C9+C11+C13+C15+C17+C19+C21+C23</f>
        <v>1282</v>
      </c>
      <c r="D25" s="24">
        <f t="shared" si="8"/>
        <v>15745</v>
      </c>
      <c r="E25" s="24">
        <f t="shared" si="8"/>
        <v>142</v>
      </c>
      <c r="F25" s="24">
        <f t="shared" si="8"/>
        <v>1113</v>
      </c>
      <c r="G25" s="24">
        <f t="shared" si="8"/>
        <v>6407</v>
      </c>
      <c r="H25" s="24">
        <f>H7+H11+H13+H17+H19+H23</f>
        <v>3557</v>
      </c>
      <c r="I25" s="24">
        <f>I5+I7+I9+I11+I13+I15+I17+I19+I21+I23</f>
        <v>23564</v>
      </c>
      <c r="J25" s="24">
        <f>J5+J7+J9+J11+J13+J15+J17+J19+J21+J23</f>
        <v>51810</v>
      </c>
    </row>
    <row r="26" spans="1:17" ht="33.75" customHeight="1" thickBot="1" x14ac:dyDescent="0.3">
      <c r="A26" s="80"/>
      <c r="B26" s="44" t="s">
        <v>30</v>
      </c>
      <c r="C26" s="45">
        <f t="shared" ref="C26:H26" si="9">C25/C25</f>
        <v>1</v>
      </c>
      <c r="D26" s="46">
        <f t="shared" si="9"/>
        <v>1</v>
      </c>
      <c r="E26" s="46">
        <f t="shared" si="9"/>
        <v>1</v>
      </c>
      <c r="F26" s="46">
        <f t="shared" si="9"/>
        <v>1</v>
      </c>
      <c r="G26" s="46">
        <f t="shared" si="9"/>
        <v>1</v>
      </c>
      <c r="H26" s="46">
        <f t="shared" si="9"/>
        <v>1</v>
      </c>
      <c r="I26" s="46">
        <f>I25/I$25</f>
        <v>1</v>
      </c>
      <c r="J26" s="47">
        <f>J25/J25</f>
        <v>1</v>
      </c>
    </row>
    <row r="27" spans="1:17" ht="45" customHeight="1" thickBot="1" x14ac:dyDescent="0.3">
      <c r="A27" s="50"/>
      <c r="B27" s="51"/>
      <c r="C27" s="52"/>
      <c r="D27" s="52"/>
      <c r="E27" s="53"/>
      <c r="F27" s="53"/>
      <c r="G27" s="53"/>
      <c r="H27" s="53"/>
      <c r="I27" s="54"/>
      <c r="J27" s="55"/>
    </row>
    <row r="28" spans="1:17" ht="51.75" customHeight="1" thickBot="1" x14ac:dyDescent="0.3">
      <c r="A28" s="77" t="s">
        <v>11</v>
      </c>
      <c r="B28" s="78"/>
      <c r="C28" s="12"/>
      <c r="D28" s="12"/>
      <c r="E28" s="12"/>
      <c r="F28" s="56"/>
      <c r="G28" s="57"/>
      <c r="H28" s="57"/>
      <c r="I28" s="57"/>
      <c r="J28" s="58"/>
    </row>
    <row r="29" spans="1:17" ht="51.75" customHeight="1" thickBot="1" x14ac:dyDescent="0.3">
      <c r="A29" s="66" t="s">
        <v>10</v>
      </c>
      <c r="B29" s="67"/>
      <c r="C29" s="59">
        <v>1</v>
      </c>
      <c r="D29" s="59">
        <v>2</v>
      </c>
      <c r="E29" s="59">
        <v>1</v>
      </c>
      <c r="F29" s="59">
        <v>1</v>
      </c>
      <c r="G29" s="59">
        <v>1</v>
      </c>
      <c r="H29" s="59">
        <v>1</v>
      </c>
      <c r="I29" s="59">
        <v>1</v>
      </c>
      <c r="J29" s="60">
        <f>+I29+H29+G29+F29+E29+D29+C29</f>
        <v>8</v>
      </c>
    </row>
    <row r="30" spans="1:17" ht="51.75" customHeight="1" thickBot="1" x14ac:dyDescent="0.3">
      <c r="A30" s="66" t="s">
        <v>13</v>
      </c>
      <c r="B30" s="67"/>
      <c r="C30" s="61">
        <v>1</v>
      </c>
      <c r="D30" s="61">
        <v>2</v>
      </c>
      <c r="E30" s="61">
        <v>1</v>
      </c>
      <c r="F30" s="61">
        <v>2</v>
      </c>
      <c r="G30" s="61">
        <v>1</v>
      </c>
      <c r="H30" s="61">
        <v>1</v>
      </c>
      <c r="I30" s="61">
        <v>1</v>
      </c>
      <c r="J30" s="62">
        <f>+I30+H30+G30+F30+E30+D30+C30</f>
        <v>9</v>
      </c>
    </row>
    <row r="31" spans="1:17" ht="51.75" customHeight="1" x14ac:dyDescent="0.35">
      <c r="A31" s="9" t="s">
        <v>12</v>
      </c>
      <c r="B31" s="9"/>
      <c r="C31" s="10"/>
      <c r="D31" s="10"/>
      <c r="E31" s="10"/>
      <c r="F31" s="63"/>
      <c r="G31" s="64"/>
      <c r="H31" s="64"/>
      <c r="I31" s="65"/>
      <c r="J31" s="64"/>
    </row>
    <row r="32" spans="1:17" s="4" customFormat="1" ht="108" customHeight="1" x14ac:dyDescent="0.25">
      <c r="A32" s="90" t="s">
        <v>42</v>
      </c>
      <c r="B32" s="90"/>
      <c r="C32" s="90"/>
      <c r="D32" s="90"/>
      <c r="E32" s="90"/>
      <c r="F32" s="90"/>
      <c r="G32" s="90"/>
      <c r="H32" s="90"/>
      <c r="I32" s="90"/>
      <c r="J32" s="90"/>
      <c r="K32" s="1"/>
      <c r="L32" s="1"/>
      <c r="M32" s="1"/>
      <c r="N32" s="1"/>
      <c r="O32" s="1"/>
      <c r="P32" s="1"/>
      <c r="Q32" s="1"/>
    </row>
    <row r="33" spans="1:17" s="4" customFormat="1" ht="37.5" customHeight="1" x14ac:dyDescent="0.35">
      <c r="A33" s="2"/>
      <c r="B33" s="3"/>
      <c r="C33" s="3"/>
      <c r="D33" s="2"/>
      <c r="E33"/>
      <c r="F33"/>
      <c r="I33"/>
      <c r="K33" s="1"/>
      <c r="L33" s="1"/>
      <c r="M33" s="1"/>
      <c r="N33" s="1"/>
      <c r="O33" s="1"/>
      <c r="P33" s="1"/>
      <c r="Q33" s="1"/>
    </row>
  </sheetData>
  <mergeCells count="19">
    <mergeCell ref="A32:J32"/>
    <mergeCell ref="A21:A22"/>
    <mergeCell ref="A23:A24"/>
    <mergeCell ref="A25:A26"/>
    <mergeCell ref="A28:B28"/>
    <mergeCell ref="A29:B29"/>
    <mergeCell ref="A30:B30"/>
    <mergeCell ref="A19:A20"/>
    <mergeCell ref="A1:J1"/>
    <mergeCell ref="A2:J2"/>
    <mergeCell ref="A3:B4"/>
    <mergeCell ref="C3:J3"/>
    <mergeCell ref="A5:A6"/>
    <mergeCell ref="A7:A8"/>
    <mergeCell ref="A9:A10"/>
    <mergeCell ref="A11:A12"/>
    <mergeCell ref="A13:A14"/>
    <mergeCell ref="A15:A16"/>
    <mergeCell ref="A17:A1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headerFooter>
    <oddFooter>&amp;L&amp;F&amp;C&amp;A&amp;R&amp;P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 221_2017_Web</vt:lpstr>
      <vt:lpstr>Tab 222_2017_Web</vt:lpstr>
      <vt:lpstr>Tab 223_2017_Web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Henry</dc:creator>
  <cp:lastModifiedBy>Olivier Colicis</cp:lastModifiedBy>
  <cp:lastPrinted>2019-08-14T08:56:00Z</cp:lastPrinted>
  <dcterms:created xsi:type="dcterms:W3CDTF">2017-10-19T10:49:35Z</dcterms:created>
  <dcterms:modified xsi:type="dcterms:W3CDTF">2019-08-16T09:13:14Z</dcterms:modified>
</cp:coreProperties>
</file>